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52" windowHeight="9876" tabRatio="799" activeTab="2"/>
  </bookViews>
  <sheets>
    <sheet name="Kops" sheetId="1" r:id="rId1"/>
    <sheet name="1-1" sheetId="2" r:id="rId2"/>
    <sheet name="1-2" sheetId="3" r:id="rId3"/>
    <sheet name="1-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brm2">'[4]Taul4'!$E$3</definedName>
    <definedName name="_brm2">'[4]Taul4'!$E$3</definedName>
    <definedName name="aa" localSheetId="2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'[4]Taul4'!$E$3</definedName>
    <definedName name="Cent_Stacija">#REF!</definedName>
    <definedName name="code">#REF!</definedName>
    <definedName name="CRITERIA" localSheetId="1">'1-1'!#REF!</definedName>
    <definedName name="CRITERIA" localSheetId="2">'1-2'!#REF!</definedName>
    <definedName name="da">'[7]Tāme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2">#REF!</definedName>
    <definedName name="fasade" localSheetId="0">#REF!</definedName>
    <definedName name="fasade">#REF!</definedName>
    <definedName name="faste" localSheetId="2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[3]Sheet1'!$N$1&amp;"]"&amp;'1-1'!Lapa&amp;"!"&amp;"$g$1"),MATCH('[3]Sheet1'!$C1,INDIRECT("["&amp;'[3]Sheet1'!$N$1&amp;"]"&amp;'1-1'!Lapa&amp;"!"&amp;"$e:$e"),0)-1,0,COUNTIF(INDIRECT("["&amp;'[3]Sheet1'!$N$1&amp;"]"&amp;'1-1'!Lapa&amp;"!"&amp;"$E:$E"),'[3]Sheet1'!$C1),1)</definedName>
    <definedName name="Izmers" localSheetId="2">OFFSET(INDIRECT("["&amp;'[3]Sheet1'!$N$1&amp;"]"&amp;'1-2'!Lapa&amp;"!"&amp;"$g$1"),MATCH('[3]Sheet1'!$C1,INDIRECT("["&amp;'[3]Sheet1'!$N$1&amp;"]"&amp;'1-2'!Lapa&amp;"!"&amp;"$e:$e"),0)-1,0,COUNTIF(INDIRECT("["&amp;'[3]Sheet1'!$N$1&amp;"]"&amp;'1-2'!Lapa&amp;"!"&amp;"$E:$E"),'[3]Sheet1'!$C1),1)</definedName>
    <definedName name="Izmer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OFFSET(INDIRECT("["&amp;'[3]Sheet1'!$N$1&amp;"]"&amp;'1-1'!Lapa&amp;"!"&amp;"$a$2"),0,0,COUNTA(INDIRECT("["&amp;'[3]Sheet1'!$N$1&amp;"]"&amp;'1-1'!Lapa&amp;"!"&amp;"$a:$a")),1)</definedName>
    <definedName name="Kods" localSheetId="2">OFFSET(INDIRECT("["&amp;'[3]Sheet1'!$N$1&amp;"]"&amp;'1-2'!Lapa&amp;"!"&amp;"$a$2"),0,0,COUNTA(INDIRECT("["&amp;'[3]Sheet1'!$N$1&amp;"]"&amp;'1-2'!Lapa&amp;"!"&amp;"$a:$a")),1)</definedName>
    <definedName name="Kods" localSheetId="0">OFFSET(INDIRECT("["&amp;'[3]Sheet1'!$N$1&amp;"]"&amp;'Kops'!Lapa&amp;"!"&amp;"$a$2"),0,0,COUNTA(INDIRECT("["&amp;'[3]Sheet1'!$N$1&amp;"]"&amp;'Kops'!Lapa&amp;"!"&amp;"$a:$a")),1)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'[8]VS'!#REF!</definedName>
    <definedName name="KOEF_d_telSANDRA">'[9]VS'!#REF!</definedName>
    <definedName name="koef_d_tv">#REF!</definedName>
    <definedName name="koef_Darbs">#REF!</definedName>
    <definedName name="koef_m_tel">'[8]VS'!#REF!</definedName>
    <definedName name="koef_m_tv">#REF!</definedName>
    <definedName name="Koeficients">#REF!</definedName>
    <definedName name="Lapa" localSheetId="1">SUBSTITUTE(INDEX([0]!Nosaukums,MATCH('[3]Sheet1'!#REF!,[0]!Nosaukums_sais,0))," ","_")</definedName>
    <definedName name="Lapa" localSheetId="2">SUBSTITUTE(INDEX([0]!Nosaukums,MATCH('[3]Sheet1'!#REF!,[0]!Nosaukums_sais,0)),"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'[7]Tāme Nr.11'!#REF!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'1-1'!$A$1:$Q$52</definedName>
    <definedName name="_xlnm.Print_Area" localSheetId="2">'1-2'!$A$1:$Q$84</definedName>
    <definedName name="_xlnm.Print_Area" localSheetId="0">'Kops'!$B$1:$I$27</definedName>
    <definedName name="_xlnm.Print_Area">#N/A</definedName>
    <definedName name="PRINT_AREA_MI">#N/A</definedName>
    <definedName name="_xlnm.Print_Titles" localSheetId="1">'1-1'!$15:$15</definedName>
    <definedName name="_xlnm.Print_Titles" localSheetId="2">'1-2'!$15:$15</definedName>
    <definedName name="Projektname">#REF!</definedName>
    <definedName name="Q" localSheetId="0">#REF!</definedName>
    <definedName name="Q">#REF!</definedName>
    <definedName name="rd" localSheetId="2">#REF!</definedName>
    <definedName name="rd" localSheetId="0">#REF!</definedName>
    <definedName name="rd">#REF!</definedName>
    <definedName name="rds" localSheetId="2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Cols" localSheetId="2" hidden="1">'1-2'!#REF!,'1-2'!#REF!,'1-2'!#REF!,'1-2'!#REF!,'1-2'!#REF!,'1-2'!#REF!</definedName>
    <definedName name="Z_5FA14416_7F34_476E_8A26_F5E39C9F265E_.wvu.PrintArea" localSheetId="1" hidden="1">'1-1'!$A$1:$Q$42</definedName>
    <definedName name="Z_5FA14416_7F34_476E_8A26_F5E39C9F265E_.wvu.PrintArea" localSheetId="2" hidden="1">'1-2'!$A$1:$Q$75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<sst xmlns="http://schemas.openxmlformats.org/spreadsheetml/2006/main" count="382" uniqueCount="188">
  <si>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</si>
  <si>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</si>
  <si>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</si>
  <si>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</si>
  <si>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</si>
  <si>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Tāmes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</si>
  <si>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</si>
  <si>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</si>
  <si>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</si>
  <si>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</si>
  <si>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</si>
  <si>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Kopā: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</si>
  <si>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</si>
  <si>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</si>
  <si>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</si>
  <si>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</si>
  <si>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</si>
  <si>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</si>
  <si>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</si>
  <si>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</si>
  <si>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</si>
  <si>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</si>
  <si>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</si>
  <si>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</si>
  <si>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</si>
  <si>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</si>
  <si>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</si>
  <si>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kpl.</t>
  </si>
  <si>
    <t>Kopā:</t>
  </si>
  <si>
    <t>Grunts atrakšana no pamatiem ieskaitot apmales demontāžu:</t>
  </si>
  <si>
    <r>
      <t>-grunts  300 g/m</t>
    </r>
    <r>
      <rPr>
        <vertAlign val="superscript"/>
        <sz val="7"/>
        <rFont val="Tahoma"/>
        <family val="2"/>
      </rPr>
      <t>2</t>
    </r>
  </si>
  <si>
    <t>kg</t>
  </si>
  <si>
    <r>
      <t>-līmjava līmēšanai 8kg/m</t>
    </r>
    <r>
      <rPr>
        <vertAlign val="superscript"/>
        <sz val="7"/>
        <rFont val="Tahoma"/>
        <family val="2"/>
      </rPr>
      <t>2</t>
    </r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</si>
  <si>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</si>
  <si>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</si>
  <si>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-stūris fasādes siltināšanai ar sietu 3m</t>
  </si>
  <si>
    <t>m</t>
  </si>
  <si>
    <t>-fasādes grunts krāsa</t>
  </si>
  <si>
    <t>L</t>
  </si>
  <si>
    <t>-fasādes krāsa</t>
  </si>
  <si>
    <t>gab</t>
  </si>
  <si>
    <t>Grunts atbēršana un blietēšana:</t>
  </si>
  <si>
    <t>-Dz/b bortakmens</t>
  </si>
  <si>
    <t>-bruģakmens</t>
  </si>
  <si>
    <t>-sijātas grants pamatne</t>
  </si>
  <si>
    <t>-šķembas</t>
  </si>
  <si>
    <t>kompl.</t>
  </si>
  <si>
    <t>Montēt sastatnes:</t>
  </si>
  <si>
    <t>-sastatņu īre</t>
  </si>
  <si>
    <t>-nosedzošais siets</t>
  </si>
  <si>
    <t>-grunts saķeres uzlabošanai</t>
  </si>
  <si>
    <r>
      <t>-līmjava līmēšanai 6kg/m</t>
    </r>
    <r>
      <rPr>
        <vertAlign val="superscript"/>
        <sz val="7"/>
        <rFont val="Tahoma"/>
        <family val="2"/>
      </rPr>
      <t>2</t>
    </r>
  </si>
  <si>
    <t>-stiprinājumi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</si>
  <si>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</si>
  <si>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t>25kg</t>
  </si>
  <si>
    <t>Demontēt sastatnes:</t>
  </si>
  <si>
    <t>Darba devēja sociālais nodoklis - ( 24.09) %:</t>
  </si>
  <si>
    <t>Kopā :</t>
  </si>
  <si>
    <t>Kopā bez PVN:</t>
  </si>
  <si>
    <t>Kopējā līgumcena ar PVN:</t>
  </si>
  <si>
    <t>Kopā virsizdevumi:</t>
  </si>
  <si>
    <t>Kopā ar PVN:</t>
  </si>
  <si>
    <t>Fasādes siltināšana</t>
  </si>
  <si>
    <t>Cokola siltināšana</t>
  </si>
  <si>
    <t>Skārda palodžu montāža:</t>
  </si>
  <si>
    <t>Par kopējo summu ar PVN, Ls:</t>
  </si>
  <si>
    <r>
      <t>m</t>
    </r>
    <r>
      <rPr>
        <vertAlign val="superscript"/>
        <sz val="7"/>
        <rFont val="Tahoma"/>
        <family val="2"/>
      </rPr>
      <t>3</t>
    </r>
  </si>
  <si>
    <r>
      <t>m</t>
    </r>
    <r>
      <rPr>
        <vertAlign val="superscript"/>
        <sz val="7"/>
        <rFont val="Tahoma"/>
        <family val="2"/>
      </rPr>
      <t>2</t>
    </r>
  </si>
  <si>
    <r>
      <t>-apmetuma remontjava 12kg/m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</si>
  <si>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Objekta adrese:</t>
  </si>
  <si>
    <t>Objekts:</t>
  </si>
  <si>
    <t>Skārda apdares specelementu demontāža, būvgružu izvešana:</t>
  </si>
  <si>
    <t>Bojātā apmetuma demontāža un cokola remonts:</t>
  </si>
  <si>
    <t>-akmens vates plātne 150mm</t>
  </si>
  <si>
    <t>-siltumizolācijas stiprinājumi 10 x 240mm</t>
  </si>
  <si>
    <t>Ārsienu siltināšana ar izolāciju līmējot:</t>
  </si>
  <si>
    <t>Armējošā slāņa iestrāde uz siltumizolācijas:</t>
  </si>
  <si>
    <t>Cokola siltināšana siltumizolāciju pielīmējot:</t>
  </si>
  <si>
    <t>Armējošā slāņa iestrāde cokolam:</t>
  </si>
  <si>
    <t>Cokola gruntēšana un 2x krāsošana ar tonētu krāsu:</t>
  </si>
  <si>
    <t>Būvdarbu teritorijas nožogojuma ierīkošana/nojaukšana:</t>
  </si>
  <si>
    <t>Sadzīves, noliktavas, WC un apsardzes moduļu uzstādīšana un novākšana:</t>
  </si>
  <si>
    <t>-sadzīves modulis</t>
  </si>
  <si>
    <t>mēn.</t>
  </si>
  <si>
    <t>-noliktavas modulis</t>
  </si>
  <si>
    <t>-apsardzes modulis</t>
  </si>
  <si>
    <t>-WC modulis</t>
  </si>
  <si>
    <t>-ugunsdrošības stends</t>
  </si>
  <si>
    <t>Pagaidu UK un EL pieslēgumu ierīkošana/nojaukšana:</t>
  </si>
  <si>
    <t>-pagaidu EL pieslēgums un norēķini par patērēto elektrību</t>
  </si>
  <si>
    <t>-pagaidu UK pieslēgums un norēķini par patērēto ūdeni</t>
  </si>
  <si>
    <t>Būvlaukuma uzkopšana un būvgružu izvešana:</t>
  </si>
  <si>
    <t>Gatava tonēta struktūrapmetuma uzklāšana fasadei:</t>
  </si>
  <si>
    <t>Gatava tonēta struktūrapmetuma uzklāšana logu ailām: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</si>
  <si>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</si>
  <si>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-mobīlā žoga noma h-1.80m</t>
  </si>
  <si>
    <t>-nosedzošā plēve, armēta h-1.80m</t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</si>
  <si>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</si>
  <si>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LOKĀLĀ TĀME Nr.1-1</t>
  </si>
  <si>
    <t>Cokola apmetuma ierīkošana:</t>
  </si>
  <si>
    <r>
      <t>-cokola apmetums  3.8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</si>
  <si>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t>1-1</t>
  </si>
  <si>
    <t>1-2</t>
  </si>
  <si>
    <t>Virsmu gruntēšana:</t>
  </si>
  <si>
    <t>-lietus ūdens notekas ar stiprinājumiem</t>
  </si>
  <si>
    <t>-krāsota skārda palodze</t>
  </si>
  <si>
    <t>LOKĀLĀ TĀME Nr.1-2</t>
  </si>
  <si>
    <t>Būvlaukuma sagatavošana</t>
  </si>
  <si>
    <t>Fasādes siltināša</t>
  </si>
  <si>
    <t>Fasādes remonts līdz 10% no kopējās platības:</t>
  </si>
  <si>
    <t>-cokola un cokola noslēguma profils 150mm ar papildelementiem</t>
  </si>
  <si>
    <t>Ārējo lietus noteku noņemšana un montāža:</t>
  </si>
  <si>
    <t>Logu bloku, durvju bloku un jumtiņu nosegšana ar aizsargplēvi:</t>
  </si>
  <si>
    <t>Pievienotās vērtības nodoklis -21%:</t>
  </si>
  <si>
    <t>Energoefektivitātes paaugstināšana - norobežojošo konstrukciju siltināšana Olaines pirmsskolas izglītības iestādē ''Magonīte'', Baznīcas iela 1, Olaines pag., Olaines nov.</t>
  </si>
  <si>
    <t>Baznīcas iela 1, Olaines pag., Olaines nov.</t>
  </si>
  <si>
    <t>-ekstrudētis putupolistirols 80mm</t>
  </si>
  <si>
    <t>Esošo cokola apmaļu atjaunošana un jaunu veidošana no bruģakmens:</t>
  </si>
  <si>
    <t>Logu ailu siltināšana ar izolāciju līmējot:</t>
  </si>
  <si>
    <t>-akmens vates plātne 20mm</t>
  </si>
  <si>
    <t>Armējošā slāņa iestrāde uz logailu siltumizolācijas:</t>
  </si>
  <si>
    <t>Stikla pakešu nomaiņa esošajiem PVC logu blokiem:</t>
  </si>
  <si>
    <t>Numurzīmes, karoga turētāja, vājstrāvas iekārtu un gaismekļu demontāža/montāža:</t>
  </si>
  <si>
    <t>Pamatu virsmas gruntēšana un vertikālās hidroizolācijas ierīkošana:</t>
  </si>
  <si>
    <t>-bituma praimeris  350 g/m2</t>
  </si>
  <si>
    <t>-bituma mastika  pamatu hidroizolācijai 3.0 kg/m2</t>
  </si>
  <si>
    <t>Siltinātā apjoma gruntēšana un 2x krāsošana ar tonētu krāsu:</t>
  </si>
  <si>
    <t>Transporta izdevumi __% no materiālu izmaksām:</t>
  </si>
  <si>
    <t>Virsizdevumi - (__) % t.sk. darba aizsardzība:</t>
  </si>
  <si>
    <t>Būvuzņēmēja administratīvie izdevumi un peļņa - (__) %:</t>
  </si>
  <si>
    <t>1-3</t>
  </si>
  <si>
    <t>Ventilācijas sistēma</t>
  </si>
  <si>
    <t>Ventilācijas sistēmas izbūves  (Kūdras iela 5)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</si>
  <si>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</si>
  <si>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</si>
  <si>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</si>
  <si>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</si>
  <si>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</si>
  <si>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</si>
  <si>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</si>
  <si>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</si>
  <si>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</si>
  <si>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</si>
  <si>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</si>
  <si>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</si>
  <si>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</si>
  <si>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</si>
  <si>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</si>
  <si>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</si>
  <si>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</si>
  <si>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</si>
  <si>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</si>
  <si>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</si>
  <si>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</si>
  <si>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</si>
  <si>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</si>
  <si>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</si>
  <si>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</si>
  <si>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</si>
  <si>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</si>
  <si>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</si>
  <si>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</si>
  <si>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gaisa apstrādes iekārta "Systemair" TOPVEX VR 700 DC komplektā ar montāžas stiprinājumiem, vadības automātiku un CO2 devēju</t>
  </si>
  <si>
    <t>CO2 devēji CO2RT</t>
  </si>
  <si>
    <t>gaisa apstrādes iekārtas elektropieslēguma, VAV vārstu un CO2 kabeļu materiāli</t>
  </si>
  <si>
    <t>gaisa ieņemšanas reste USS 250x400</t>
  </si>
  <si>
    <t>pārplūdes reste TVC 400x400</t>
  </si>
  <si>
    <t>trokšņu slāpētājs LDC 200-900</t>
  </si>
  <si>
    <t>trokšņu slāpētājs LRCA 250-1000</t>
  </si>
  <si>
    <t>pieplūdes/nosūces difuzors TST 160</t>
  </si>
  <si>
    <t>pieplūdes/nosūces reste RGS-2-625-75 komplektā ar montāžas stiprinājumiem</t>
  </si>
  <si>
    <t>pieplūdes/nosūces reste RGS-7-525-125 komplektā ar montāžas stiprinājumiem</t>
  </si>
  <si>
    <t>pieplūdes/nosūces reste RGS-7-625-75 komplektā ar montāžas stiprinājumiem</t>
  </si>
  <si>
    <t>regulējošais vārsts PTS 125</t>
  </si>
  <si>
    <t>regulējošais vārsts PTS 160</t>
  </si>
  <si>
    <t>regulējošais vārsts PTS 200</t>
  </si>
  <si>
    <t>gaisa vadi no cinkotā skārda</t>
  </si>
  <si>
    <t xml:space="preserve">gaisa vadu fasona daļas </t>
  </si>
  <si>
    <t>gaisa vadu tīrīšanas lūkas</t>
  </si>
  <si>
    <t>Armaflex porgumijas siltumizolācija, b=50mm</t>
  </si>
  <si>
    <t>atvērumu veidošana konstrukcijās</t>
  </si>
  <si>
    <t>montāžas komplekts</t>
  </si>
  <si>
    <t>gab.</t>
  </si>
  <si>
    <t>t.m.</t>
  </si>
  <si>
    <r>
      <t>m</t>
    </r>
    <r>
      <rPr>
        <vertAlign val="superscript"/>
        <sz val="8"/>
        <rFont val="Arial"/>
        <family val="2"/>
      </rPr>
      <t>2</t>
    </r>
  </si>
  <si>
    <t>VAV vārsts "Systemair" OPTIMA-R-I-16-BLC-150-510</t>
  </si>
  <si>
    <t>pieplūdes/nosūces difuzors TST 125</t>
  </si>
  <si>
    <t>pieplūdes/nosūces reste WTS 300x150+OD komplektā ar montāžas stiprinājumiem un regulejošo varstu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</si>
</sst>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_-* #,##0.0\ _L_s_-;\-* #,##0.0\ _L_s_-;_-* &quot;-&quot;??\ _L_s_-;_-@_-"/>
    <numFmt numFmtId="168" formatCode="0.00;[Red]0.00"/>
    <numFmt numFmtId="169" formatCode="#,##0.0.0"/>
    <numFmt numFmtId="170" formatCode="_-* #,##0.000\ _L_s_-;\-* #,##0.000\ _L_s_-;_-* &quot;-&quot;??\ _L_s_-;_-@_-"/>
    <numFmt numFmtId="171" formatCode="yyyy/&quot; gada&quot;\ &quot;martā&quot;"/>
    <numFmt numFmtId="172" formatCode="0.0%"/>
    <numFmt numFmtId="173" formatCode="0;[Red]0"/>
    <numFmt numFmtId="174" formatCode="[$-426]dddd\,\ yyyy&quot;. gada &quot;d\.\ mmmm"/>
    <numFmt numFmtId="175" formatCode="#,##0.00_ ;[Red]\-#,##0.00\ 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Ls&quot;\ #,##0.000;[Red]\-&quot;Ls&quot;\ #,##0.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#,##0.00;[Red]#,##0.0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m\o\n\th\ d\,\ yyyy"/>
    <numFmt numFmtId="194" formatCode="#.00"/>
    <numFmt numFmtId="195" formatCode="#."/>
    <numFmt numFmtId="196" formatCode="&quot;See Note &quot;\ #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_(* #,##0.00_);_(* \(#,##0.00\);_(* \-??_);_(@_)"/>
  </numFmts>
  <fonts count="8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vertAlign val="superscript"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b/>
      <sz val="10"/>
      <color indexed="18"/>
      <name val="Tahoma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sz val="10"/>
      <color indexed="8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6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28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>
      <alignment/>
      <protection/>
    </xf>
    <xf numFmtId="0" fontId="66" fillId="0" borderId="0" applyNumberFormat="0" applyFill="0" applyBorder="0" applyAlignment="0" applyProtection="0"/>
    <xf numFmtId="194" fontId="28" fillId="0" borderId="0">
      <alignment/>
      <protection locked="0"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5" fontId="30" fillId="0" borderId="0">
      <alignment/>
      <protection locked="0"/>
    </xf>
    <xf numFmtId="195" fontId="30" fillId="0" borderId="0">
      <alignment/>
      <protection locked="0"/>
    </xf>
    <xf numFmtId="0" fontId="31" fillId="30" borderId="0">
      <alignment/>
      <protection/>
    </xf>
    <xf numFmtId="0" fontId="32" fillId="1" borderId="0">
      <alignment/>
      <protection/>
    </xf>
    <xf numFmtId="0" fontId="33" fillId="0" borderId="0">
      <alignment/>
      <protection/>
    </xf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1" borderId="1" applyNumberFormat="0" applyAlignment="0" applyProtection="0"/>
    <xf numFmtId="0" fontId="27" fillId="0" borderId="0">
      <alignment/>
      <protection/>
    </xf>
    <xf numFmtId="0" fontId="74" fillId="0" borderId="6" applyNumberFormat="0" applyFill="0" applyAlignment="0" applyProtection="0"/>
    <xf numFmtId="0" fontId="7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38" fillId="0" borderId="0">
      <alignment/>
      <protection/>
    </xf>
    <xf numFmtId="0" fontId="1" fillId="33" borderId="7" applyNumberFormat="0" applyFont="0" applyAlignment="0" applyProtection="0"/>
    <xf numFmtId="0" fontId="76" fillId="27" borderId="8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ill="0" applyBorder="0" applyAlignment="0" applyProtection="0"/>
    <xf numFmtId="0" fontId="35" fillId="0" borderId="0">
      <alignment/>
      <protection/>
    </xf>
    <xf numFmtId="0" fontId="6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96" fontId="36" fillId="0" borderId="0">
      <alignment horizontal="left"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9" fontId="37" fillId="0" borderId="0" applyFill="0" applyAlignment="0" applyProtection="0"/>
    <xf numFmtId="0" fontId="7" fillId="0" borderId="0">
      <alignment/>
      <protection/>
    </xf>
    <xf numFmtId="199" fontId="37" fillId="0" borderId="0" applyFill="0" applyAlignment="0" applyProtection="0"/>
  </cellStyleXfs>
  <cellXfs count="337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/>
      <protection hidden="1" locked="0"/>
    </xf>
    <xf numFmtId="0" fontId="8" fillId="0" borderId="12" xfId="0" applyNumberFormat="1" applyFont="1" applyFill="1" applyBorder="1" applyAlignment="1" applyProtection="1" quotePrefix="1">
      <alignment horizontal="right"/>
      <protection hidden="1" locked="0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2" fontId="10" fillId="0" borderId="15" xfId="0" applyNumberFormat="1" applyFont="1" applyFill="1" applyBorder="1" applyAlignment="1" applyProtection="1">
      <alignment horizontal="center"/>
      <protection hidden="1" locked="0"/>
    </xf>
    <xf numFmtId="2" fontId="10" fillId="0" borderId="15" xfId="75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right"/>
      <protection hidden="1" locked="0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4" fontId="11" fillId="0" borderId="0" xfId="0" applyNumberFormat="1" applyFont="1" applyFill="1" applyBorder="1" applyAlignment="1" applyProtection="1">
      <alignment horizontal="right"/>
      <protection hidden="1" locked="0"/>
    </xf>
    <xf numFmtId="2" fontId="11" fillId="0" borderId="0" xfId="0" applyNumberFormat="1" applyFont="1" applyFill="1" applyAlignment="1" applyProtection="1">
      <alignment horizontal="right"/>
      <protection hidden="1" locked="0"/>
    </xf>
    <xf numFmtId="4" fontId="11" fillId="0" borderId="0" xfId="0" applyNumberFormat="1" applyFont="1" applyAlignment="1" applyProtection="1">
      <alignment horizontal="right"/>
      <protection hidden="1" locked="0"/>
    </xf>
    <xf numFmtId="16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Border="1" applyAlignment="1" applyProtection="1">
      <alignment horizontal="right"/>
      <protection hidden="1" locked="0"/>
    </xf>
    <xf numFmtId="4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 horizontal="right"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16" fillId="0" borderId="24" xfId="0" applyFont="1" applyBorder="1" applyAlignment="1" applyProtection="1">
      <alignment horizontal="right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28" xfId="0" applyFont="1" applyFill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right"/>
      <protection hidden="1" locked="0"/>
    </xf>
    <xf numFmtId="0" fontId="17" fillId="0" borderId="30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17" fillId="0" borderId="32" xfId="0" applyFont="1" applyBorder="1" applyAlignment="1" applyProtection="1">
      <alignment horizontal="center"/>
      <protection hidden="1" locked="0"/>
    </xf>
    <xf numFmtId="0" fontId="17" fillId="0" borderId="31" xfId="0" applyFont="1" applyBorder="1" applyAlignment="1" applyProtection="1">
      <alignment horizontal="center"/>
      <protection hidden="1" locked="0"/>
    </xf>
    <xf numFmtId="0" fontId="17" fillId="0" borderId="33" xfId="0" applyFont="1" applyBorder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0" fillId="0" borderId="35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4" fontId="0" fillId="0" borderId="36" xfId="0" applyNumberFormat="1" applyFont="1" applyBorder="1" applyAlignment="1" applyProtection="1">
      <alignment horizontal="center"/>
      <protection hidden="1" locked="0"/>
    </xf>
    <xf numFmtId="4" fontId="0" fillId="0" borderId="37" xfId="0" applyNumberFormat="1" applyFont="1" applyBorder="1" applyAlignment="1" applyProtection="1">
      <alignment horizontal="right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5" fillId="0" borderId="15" xfId="0" applyFont="1" applyFill="1" applyBorder="1" applyAlignment="1" applyProtection="1">
      <alignment horizontal="left" vertical="center"/>
      <protection hidden="1" locked="0"/>
    </xf>
    <xf numFmtId="4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0" fillId="0" borderId="39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 quotePrefix="1">
      <alignment/>
      <protection hidden="1" locked="0"/>
    </xf>
    <xf numFmtId="165" fontId="3" fillId="0" borderId="4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3" fillId="0" borderId="0" xfId="0" applyFont="1" applyFill="1" applyAlignment="1" applyProtection="1">
      <alignment/>
      <protection hidden="1"/>
    </xf>
    <xf numFmtId="0" fontId="10" fillId="0" borderId="39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 quotePrefix="1">
      <alignment vertical="center" wrapText="1"/>
      <protection hidden="1" locked="0"/>
    </xf>
    <xf numFmtId="2" fontId="10" fillId="0" borderId="42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/>
      <protection hidden="1" locked="0"/>
    </xf>
    <xf numFmtId="0" fontId="15" fillId="0" borderId="44" xfId="0" applyFont="1" applyFill="1" applyBorder="1" applyAlignment="1" applyProtection="1">
      <alignment/>
      <protection hidden="1" locked="0"/>
    </xf>
    <xf numFmtId="169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Font="1" applyFill="1" applyBorder="1" applyAlignment="1" applyProtection="1" quotePrefix="1">
      <alignment/>
      <protection hidden="1" locked="0"/>
    </xf>
    <xf numFmtId="2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1" xfId="0" applyNumberFormat="1" applyFont="1" applyBorder="1" applyAlignment="1" applyProtection="1">
      <alignment horizontal="right"/>
      <protection hidden="1" locked="0"/>
    </xf>
    <xf numFmtId="0" fontId="0" fillId="0" borderId="45" xfId="0" applyFont="1" applyBorder="1" applyAlignment="1" applyProtection="1">
      <alignment/>
      <protection hidden="1" locked="0"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47" xfId="0" applyFont="1" applyFill="1" applyBorder="1" applyAlignment="1">
      <alignment/>
    </xf>
    <xf numFmtId="0" fontId="8" fillId="0" borderId="47" xfId="0" applyFont="1" applyFill="1" applyBorder="1" applyAlignment="1">
      <alignment horizontal="right"/>
    </xf>
    <xf numFmtId="0" fontId="8" fillId="0" borderId="47" xfId="0" applyFont="1" applyBorder="1" applyAlignment="1">
      <alignment horizontal="center"/>
    </xf>
    <xf numFmtId="4" fontId="12" fillId="0" borderId="47" xfId="0" applyNumberFormat="1" applyFont="1" applyBorder="1" applyAlignment="1">
      <alignment horizontal="right"/>
    </xf>
    <xf numFmtId="4" fontId="12" fillId="0" borderId="47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top"/>
      <protection/>
    </xf>
    <xf numFmtId="0" fontId="0" fillId="0" borderId="50" xfId="0" applyNumberFormat="1" applyFont="1" applyFill="1" applyBorder="1" applyAlignment="1">
      <alignment/>
    </xf>
    <xf numFmtId="0" fontId="15" fillId="0" borderId="50" xfId="0" applyNumberFormat="1" applyFont="1" applyFill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9" fontId="15" fillId="0" borderId="50" xfId="89" applyFont="1" applyBorder="1" applyAlignment="1">
      <alignment horizontal="right"/>
    </xf>
    <xf numFmtId="0" fontId="15" fillId="0" borderId="50" xfId="90" applyNumberFormat="1" applyFont="1" applyBorder="1" applyAlignment="1">
      <alignment horizontal="right"/>
    </xf>
    <xf numFmtId="0" fontId="0" fillId="0" borderId="5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5" fillId="0" borderId="50" xfId="0" applyNumberFormat="1" applyFont="1" applyBorder="1" applyAlignment="1">
      <alignment/>
    </xf>
    <xf numFmtId="4" fontId="15" fillId="0" borderId="51" xfId="0" applyNumberFormat="1" applyFont="1" applyBorder="1" applyAlignment="1">
      <alignment horizontal="right"/>
    </xf>
    <xf numFmtId="0" fontId="3" fillId="0" borderId="52" xfId="0" applyNumberFormat="1" applyFont="1" applyFill="1" applyBorder="1" applyAlignment="1" applyProtection="1">
      <alignment horizontal="center" vertical="top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>
      <alignment/>
    </xf>
    <xf numFmtId="0" fontId="15" fillId="0" borderId="13" xfId="0" applyNumberFormat="1" applyFont="1" applyBorder="1" applyAlignment="1">
      <alignment horizontal="center"/>
    </xf>
    <xf numFmtId="9" fontId="15" fillId="0" borderId="13" xfId="89" applyFont="1" applyBorder="1" applyAlignment="1">
      <alignment horizontal="right"/>
    </xf>
    <xf numFmtId="0" fontId="15" fillId="0" borderId="13" xfId="9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 horizontal="right"/>
    </xf>
    <xf numFmtId="0" fontId="15" fillId="0" borderId="15" xfId="0" applyNumberFormat="1" applyFont="1" applyBorder="1" applyAlignment="1">
      <alignment horizontal="center"/>
    </xf>
    <xf numFmtId="9" fontId="15" fillId="0" borderId="15" xfId="89" applyFont="1" applyBorder="1" applyAlignment="1">
      <alignment horizontal="right"/>
    </xf>
    <xf numFmtId="0" fontId="15" fillId="0" borderId="15" xfId="9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40" xfId="0" applyNumberFormat="1" applyFont="1" applyBorder="1" applyAlignment="1">
      <alignment horizontal="right"/>
    </xf>
    <xf numFmtId="10" fontId="15" fillId="0" borderId="50" xfId="89" applyNumberFormat="1" applyFont="1" applyBorder="1" applyAlignment="1">
      <alignment horizontal="right"/>
    </xf>
    <xf numFmtId="4" fontId="15" fillId="0" borderId="13" xfId="0" applyNumberFormat="1" applyFont="1" applyBorder="1" applyAlignment="1">
      <alignment/>
    </xf>
    <xf numFmtId="0" fontId="15" fillId="0" borderId="43" xfId="0" applyNumberFormat="1" applyFont="1" applyFill="1" applyBorder="1" applyAlignment="1" applyProtection="1">
      <alignment/>
      <protection hidden="1" locked="0"/>
    </xf>
    <xf numFmtId="0" fontId="15" fillId="0" borderId="44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9" xfId="0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0" applyFont="1" applyFill="1" applyBorder="1" applyAlignment="1" applyProtection="1">
      <alignment vertical="center" wrapText="1"/>
      <protection hidden="1" locked="0"/>
    </xf>
    <xf numFmtId="4" fontId="12" fillId="0" borderId="23" xfId="0" applyNumberFormat="1" applyFont="1" applyBorder="1" applyAlignment="1">
      <alignment/>
    </xf>
    <xf numFmtId="4" fontId="3" fillId="0" borderId="1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5" applyNumberFormat="1" applyFont="1" applyFill="1" applyBorder="1" applyAlignment="1" applyProtection="1">
      <alignment horizontal="right" vertical="center"/>
      <protection hidden="1" locked="0"/>
    </xf>
    <xf numFmtId="0" fontId="3" fillId="0" borderId="0" xfId="75" applyFont="1" applyFill="1" applyProtection="1">
      <alignment/>
      <protection hidden="1" locked="0"/>
    </xf>
    <xf numFmtId="0" fontId="10" fillId="0" borderId="15" xfId="75" applyFont="1" applyFill="1" applyBorder="1" applyProtection="1" quotePrefix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 locked="0"/>
    </xf>
    <xf numFmtId="0" fontId="10" fillId="0" borderId="38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 horizontal="center"/>
      <protection hidden="1" locked="0"/>
    </xf>
    <xf numFmtId="0" fontId="15" fillId="0" borderId="43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3" fillId="0" borderId="0" xfId="75" applyFont="1" applyFill="1" applyProtection="1">
      <alignment/>
      <protection hidden="1"/>
    </xf>
    <xf numFmtId="0" fontId="10" fillId="0" borderId="39" xfId="75" applyFont="1" applyFill="1" applyBorder="1" applyProtection="1">
      <alignment/>
      <protection hidden="1"/>
    </xf>
    <xf numFmtId="0" fontId="10" fillId="0" borderId="15" xfId="75" applyFont="1" applyFill="1" applyBorder="1" applyProtection="1">
      <alignment/>
      <protection hidden="1"/>
    </xf>
    <xf numFmtId="0" fontId="10" fillId="0" borderId="15" xfId="75" applyFont="1" applyFill="1" applyBorder="1" applyAlignment="1" applyProtection="1" quotePrefix="1">
      <alignment vertical="center" wrapText="1"/>
      <protection hidden="1" locked="0"/>
    </xf>
    <xf numFmtId="2" fontId="10" fillId="0" borderId="15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6" fontId="10" fillId="0" borderId="38" xfId="75" applyNumberFormat="1" applyFont="1" applyFill="1" applyBorder="1" applyProtection="1">
      <alignment/>
      <protection hidden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23" fillId="0" borderId="0" xfId="0" applyNumberFormat="1" applyFont="1" applyFill="1" applyAlignment="1" applyProtection="1">
      <alignment horizontal="left"/>
      <protection hidden="1" locked="0"/>
    </xf>
    <xf numFmtId="14" fontId="5" fillId="0" borderId="0" xfId="0" applyNumberFormat="1" applyFont="1" applyFill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5" fillId="0" borderId="15" xfId="75" applyFont="1" applyFill="1" applyBorder="1" applyAlignment="1" applyProtection="1">
      <alignment horizontal="left" vertical="center"/>
      <protection hidden="1" locked="0"/>
    </xf>
    <xf numFmtId="0" fontId="10" fillId="0" borderId="39" xfId="75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75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35" borderId="52" xfId="75" applyFont="1" applyFill="1" applyBorder="1" applyProtection="1">
      <alignment/>
      <protection hidden="1" locked="0"/>
    </xf>
    <xf numFmtId="0" fontId="0" fillId="35" borderId="53" xfId="75" applyFont="1" applyFill="1" applyBorder="1" applyProtection="1">
      <alignment/>
      <protection hidden="1" locked="0"/>
    </xf>
    <xf numFmtId="0" fontId="0" fillId="35" borderId="56" xfId="75" applyFont="1" applyFill="1" applyBorder="1" applyProtection="1">
      <alignment/>
      <protection hidden="1" locked="0"/>
    </xf>
    <xf numFmtId="0" fontId="12" fillId="35" borderId="53" xfId="75" applyFont="1" applyFill="1" applyBorder="1" applyProtection="1">
      <alignment/>
      <protection hidden="1" locked="0"/>
    </xf>
    <xf numFmtId="0" fontId="3" fillId="35" borderId="13" xfId="75" applyFont="1" applyFill="1" applyBorder="1" applyAlignment="1" applyProtection="1">
      <alignment horizontal="center"/>
      <protection hidden="1" locked="0"/>
    </xf>
    <xf numFmtId="4" fontId="0" fillId="35" borderId="13" xfId="75" applyNumberFormat="1" applyFont="1" applyFill="1" applyBorder="1" applyAlignment="1" applyProtection="1">
      <alignment horizontal="center"/>
      <protection hidden="1" locked="0"/>
    </xf>
    <xf numFmtId="4" fontId="0" fillId="35" borderId="14" xfId="75" applyNumberFormat="1" applyFont="1" applyFill="1" applyBorder="1" applyAlignment="1" applyProtection="1">
      <alignment horizontal="right"/>
      <protection hidden="1" locked="0"/>
    </xf>
    <xf numFmtId="0" fontId="0" fillId="35" borderId="0" xfId="75" applyFont="1" applyFill="1" applyProtection="1">
      <alignment/>
      <protection hidden="1" locked="0"/>
    </xf>
    <xf numFmtId="49" fontId="14" fillId="0" borderId="0" xfId="74" applyNumberFormat="1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vertical="center"/>
      <protection hidden="1"/>
    </xf>
    <xf numFmtId="49" fontId="14" fillId="0" borderId="10" xfId="74" applyNumberFormat="1" applyFont="1" applyFill="1" applyBorder="1" applyAlignment="1">
      <alignment horizontal="left" vertical="center"/>
      <protection/>
    </xf>
    <xf numFmtId="0" fontId="0" fillId="0" borderId="57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/>
      <protection hidden="1" locked="0"/>
    </xf>
    <xf numFmtId="0" fontId="3" fillId="0" borderId="58" xfId="0" applyFont="1" applyBorder="1" applyAlignment="1" applyProtection="1">
      <alignment horizontal="center"/>
      <protection hidden="1" locked="0"/>
    </xf>
    <xf numFmtId="4" fontId="0" fillId="0" borderId="58" xfId="0" applyNumberFormat="1" applyFont="1" applyBorder="1" applyAlignment="1" applyProtection="1">
      <alignment horizontal="center"/>
      <protection hidden="1" locked="0"/>
    </xf>
    <xf numFmtId="4" fontId="3" fillId="0" borderId="59" xfId="0" applyNumberFormat="1" applyFont="1" applyFill="1" applyBorder="1" applyAlignment="1" applyProtection="1">
      <alignment horizontal="center" vertical="center"/>
      <protection hidden="1" locked="0"/>
    </xf>
    <xf numFmtId="4" fontId="0" fillId="0" borderId="20" xfId="0" applyNumberFormat="1" applyFont="1" applyBorder="1" applyAlignment="1" applyProtection="1">
      <alignment horizontal="right"/>
      <protection hidden="1" locked="0"/>
    </xf>
    <xf numFmtId="0" fontId="3" fillId="0" borderId="50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 horizontal="right"/>
    </xf>
    <xf numFmtId="0" fontId="3" fillId="0" borderId="50" xfId="0" applyNumberFormat="1" applyFont="1" applyBorder="1" applyAlignment="1">
      <alignment horizontal="center"/>
    </xf>
    <xf numFmtId="9" fontId="3" fillId="0" borderId="50" xfId="89" applyFont="1" applyBorder="1" applyAlignment="1">
      <alignment horizontal="right"/>
    </xf>
    <xf numFmtId="0" fontId="3" fillId="0" borderId="50" xfId="90" applyNumberFormat="1" applyFont="1" applyBorder="1" applyAlignment="1">
      <alignment horizontal="right"/>
    </xf>
    <xf numFmtId="0" fontId="3" fillId="0" borderId="5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9" fontId="3" fillId="0" borderId="13" xfId="89" applyFont="1" applyBorder="1" applyAlignment="1">
      <alignment horizontal="right"/>
    </xf>
    <xf numFmtId="0" fontId="3" fillId="0" borderId="13" xfId="9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9" fontId="3" fillId="0" borderId="15" xfId="89" applyFont="1" applyBorder="1" applyAlignment="1">
      <alignment horizontal="right"/>
    </xf>
    <xf numFmtId="0" fontId="3" fillId="0" borderId="15" xfId="90" applyNumberFormat="1" applyFont="1" applyBorder="1" applyAlignment="1">
      <alignment horizontal="right"/>
    </xf>
    <xf numFmtId="0" fontId="3" fillId="0" borderId="1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/>
    </xf>
    <xf numFmtId="10" fontId="3" fillId="0" borderId="50" xfId="89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3" fillId="0" borderId="43" xfId="0" applyNumberFormat="1" applyFont="1" applyFill="1" applyBorder="1" applyAlignment="1" applyProtection="1">
      <alignment/>
      <protection hidden="1" locked="0"/>
    </xf>
    <xf numFmtId="0" fontId="3" fillId="0" borderId="44" xfId="0" applyNumberFormat="1" applyFont="1" applyFill="1" applyBorder="1" applyAlignment="1" applyProtection="1">
      <alignment/>
      <protection hidden="1" locked="0"/>
    </xf>
    <xf numFmtId="0" fontId="3" fillId="0" borderId="12" xfId="0" applyNumberFormat="1" applyFont="1" applyFill="1" applyBorder="1" applyAlignment="1" applyProtection="1">
      <alignment/>
      <protection hidden="1" locked="0"/>
    </xf>
    <xf numFmtId="0" fontId="11" fillId="0" borderId="12" xfId="0" applyNumberFormat="1" applyFont="1" applyFill="1" applyBorder="1" applyAlignment="1" applyProtection="1" quotePrefix="1">
      <alignment horizontal="right"/>
      <protection hidden="1" locked="0"/>
    </xf>
    <xf numFmtId="0" fontId="3" fillId="0" borderId="12" xfId="0" applyNumberFormat="1" applyFont="1" applyBorder="1" applyAlignment="1" applyProtection="1">
      <alignment horizontal="center"/>
      <protection hidden="1" locked="0"/>
    </xf>
    <xf numFmtId="4" fontId="3" fillId="0" borderId="12" xfId="0" applyNumberFormat="1" applyFont="1" applyBorder="1" applyAlignment="1" applyProtection="1">
      <alignment horizontal="center"/>
      <protection hidden="1" locked="0"/>
    </xf>
    <xf numFmtId="4" fontId="11" fillId="0" borderId="11" xfId="0" applyNumberFormat="1" applyFont="1" applyBorder="1" applyAlignment="1" applyProtection="1">
      <alignment horizontal="right"/>
      <protection hidden="1" locked="0"/>
    </xf>
    <xf numFmtId="0" fontId="41" fillId="0" borderId="30" xfId="0" applyFont="1" applyFill="1" applyBorder="1" applyAlignment="1" applyProtection="1">
      <alignment horizontal="center"/>
      <protection hidden="1" locked="0"/>
    </xf>
    <xf numFmtId="0" fontId="41" fillId="0" borderId="31" xfId="0" applyFont="1" applyFill="1" applyBorder="1" applyAlignment="1" applyProtection="1">
      <alignment horizontal="center"/>
      <protection hidden="1" locked="0"/>
    </xf>
    <xf numFmtId="0" fontId="41" fillId="0" borderId="32" xfId="0" applyFont="1" applyBorder="1" applyAlignment="1" applyProtection="1">
      <alignment horizontal="center"/>
      <protection hidden="1" locked="0"/>
    </xf>
    <xf numFmtId="0" fontId="41" fillId="0" borderId="31" xfId="0" applyFont="1" applyBorder="1" applyAlignment="1" applyProtection="1">
      <alignment horizontal="center"/>
      <protection hidden="1" locked="0"/>
    </xf>
    <xf numFmtId="0" fontId="41" fillId="0" borderId="33" xfId="0" applyFont="1" applyBorder="1" applyAlignment="1" applyProtection="1">
      <alignment horizontal="center"/>
      <protection hidden="1" locked="0"/>
    </xf>
    <xf numFmtId="49" fontId="3" fillId="0" borderId="34" xfId="84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/>
    </xf>
    <xf numFmtId="49" fontId="39" fillId="0" borderId="36" xfId="84" applyNumberFormat="1" applyFont="1" applyFill="1" applyBorder="1" applyAlignment="1">
      <alignment horizontal="center" vertical="center"/>
      <protection/>
    </xf>
    <xf numFmtId="1" fontId="3" fillId="0" borderId="36" xfId="84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49" fontId="3" fillId="0" borderId="38" xfId="8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49" fontId="39" fillId="0" borderId="15" xfId="84" applyNumberFormat="1" applyFont="1" applyFill="1" applyBorder="1" applyAlignment="1">
      <alignment horizontal="center" vertical="center"/>
      <protection/>
    </xf>
    <xf numFmtId="1" fontId="3" fillId="0" borderId="15" xfId="84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180" fontId="3" fillId="0" borderId="15" xfId="84" applyNumberFormat="1" applyFont="1" applyFill="1" applyBorder="1" applyAlignment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180" fontId="3" fillId="0" borderId="15" xfId="84" applyNumberFormat="1" applyFont="1" applyBorder="1" applyAlignment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top"/>
      <protection/>
    </xf>
    <xf numFmtId="0" fontId="11" fillId="0" borderId="61" xfId="0" applyNumberFormat="1" applyFont="1" applyFill="1" applyBorder="1" applyAlignment="1" applyProtection="1">
      <alignment horizontal="center" vertical="top"/>
      <protection/>
    </xf>
    <xf numFmtId="0" fontId="11" fillId="0" borderId="62" xfId="0" applyFont="1" applyFill="1" applyBorder="1" applyAlignment="1">
      <alignment/>
    </xf>
    <xf numFmtId="0" fontId="11" fillId="0" borderId="62" xfId="0" applyFont="1" applyFill="1" applyBorder="1" applyAlignment="1">
      <alignment horizontal="right"/>
    </xf>
    <xf numFmtId="0" fontId="11" fillId="0" borderId="62" xfId="0" applyFont="1" applyBorder="1" applyAlignment="1">
      <alignment horizontal="center"/>
    </xf>
    <xf numFmtId="4" fontId="11" fillId="0" borderId="62" xfId="0" applyNumberFormat="1" applyFont="1" applyBorder="1" applyAlignment="1">
      <alignment horizontal="right"/>
    </xf>
    <xf numFmtId="4" fontId="11" fillId="0" borderId="62" xfId="0" applyNumberFormat="1" applyFont="1" applyBorder="1" applyAlignment="1">
      <alignment/>
    </xf>
    <xf numFmtId="4" fontId="11" fillId="0" borderId="61" xfId="0" applyNumberFormat="1" applyFont="1" applyBorder="1" applyAlignment="1">
      <alignment/>
    </xf>
    <xf numFmtId="4" fontId="11" fillId="0" borderId="63" xfId="0" applyNumberFormat="1" applyFont="1" applyBorder="1" applyAlignment="1">
      <alignment horizontal="right"/>
    </xf>
    <xf numFmtId="0" fontId="0" fillId="0" borderId="64" xfId="0" applyBorder="1" applyAlignment="1">
      <alignment/>
    </xf>
    <xf numFmtId="0" fontId="0" fillId="0" borderId="42" xfId="0" applyBorder="1" applyAlignment="1">
      <alignment/>
    </xf>
    <xf numFmtId="49" fontId="3" fillId="0" borderId="64" xfId="84" applyNumberFormat="1" applyFont="1" applyFill="1" applyBorder="1" applyAlignment="1">
      <alignment horizontal="left" vertical="center" wrapText="1"/>
      <protection/>
    </xf>
    <xf numFmtId="49" fontId="3" fillId="0" borderId="42" xfId="84" applyNumberFormat="1" applyFont="1" applyFill="1" applyBorder="1" applyAlignment="1">
      <alignment horizontal="left" vertical="center" wrapText="1"/>
      <protection/>
    </xf>
    <xf numFmtId="49" fontId="3" fillId="0" borderId="42" xfId="84" applyNumberFormat="1" applyFont="1" applyBorder="1" applyAlignment="1">
      <alignment horizontal="left" vertical="center" wrapText="1"/>
      <protection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49" fontId="39" fillId="0" borderId="12" xfId="84" applyNumberFormat="1" applyFont="1" applyFill="1" applyBorder="1" applyAlignment="1">
      <alignment horizontal="center" vertical="center"/>
      <protection/>
    </xf>
    <xf numFmtId="1" fontId="3" fillId="0" borderId="12" xfId="84" applyNumberFormat="1" applyFont="1" applyFill="1" applyBorder="1" applyAlignment="1">
      <alignment horizontal="center" vertical="center"/>
      <protection/>
    </xf>
    <xf numFmtId="0" fontId="2" fillId="0" borderId="65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horizontal="right" vertical="center" wrapText="1"/>
    </xf>
    <xf numFmtId="0" fontId="5" fillId="0" borderId="65" xfId="0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right" vertical="center" wrapText="1"/>
    </xf>
    <xf numFmtId="0" fontId="5" fillId="0" borderId="67" xfId="0" applyFont="1" applyFill="1" applyBorder="1" applyAlignment="1">
      <alignment horizontal="right" vertical="center" wrapText="1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9" xfId="0" applyFont="1" applyBorder="1" applyAlignment="1" applyProtection="1">
      <alignment horizontal="center" vertical="center" wrapText="1"/>
      <protection hidden="1" locked="0"/>
    </xf>
    <xf numFmtId="0" fontId="3" fillId="0" borderId="58" xfId="0" applyFont="1" applyBorder="1" applyAlignment="1" applyProtection="1">
      <alignment horizontal="center" vertical="center" textRotation="90" wrapText="1"/>
      <protection hidden="1" locked="0"/>
    </xf>
    <xf numFmtId="0" fontId="3" fillId="0" borderId="47" xfId="0" applyFont="1" applyBorder="1" applyAlignment="1" applyProtection="1">
      <alignment horizontal="center" vertical="center" textRotation="90" wrapText="1"/>
      <protection hidden="1" locked="0"/>
    </xf>
    <xf numFmtId="0" fontId="3" fillId="0" borderId="69" xfId="0" applyFont="1" applyBorder="1" applyAlignment="1" applyProtection="1">
      <alignment horizontal="center" vertical="center" textRotation="90" wrapText="1"/>
      <protection hidden="1" locked="0"/>
    </xf>
    <xf numFmtId="0" fontId="16" fillId="0" borderId="64" xfId="0" applyFont="1" applyBorder="1" applyAlignment="1" applyProtection="1">
      <alignment horizontal="center"/>
      <protection hidden="1" locked="0"/>
    </xf>
    <xf numFmtId="0" fontId="16" fillId="0" borderId="70" xfId="0" applyFont="1" applyBorder="1" applyAlignment="1" applyProtection="1">
      <alignment horizontal="center"/>
      <protection hidden="1" locked="0"/>
    </xf>
    <xf numFmtId="0" fontId="16" fillId="0" borderId="35" xfId="0" applyFont="1" applyBorder="1" applyAlignment="1" applyProtection="1">
      <alignment horizontal="center"/>
      <protection hidden="1" locked="0"/>
    </xf>
    <xf numFmtId="0" fontId="15" fillId="0" borderId="15" xfId="0" applyFont="1" applyFill="1" applyBorder="1" applyAlignment="1" applyProtection="1">
      <alignment vertical="center" wrapText="1"/>
      <protection hidden="1" locked="0"/>
    </xf>
    <xf numFmtId="0" fontId="17" fillId="0" borderId="71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3" fillId="0" borderId="58" xfId="0" applyFont="1" applyBorder="1" applyAlignment="1" applyProtection="1">
      <alignment horizontal="center" vertical="center" textRotation="90"/>
      <protection hidden="1" locked="0"/>
    </xf>
    <xf numFmtId="0" fontId="3" fillId="0" borderId="47" xfId="0" applyFont="1" applyBorder="1" applyAlignment="1" applyProtection="1">
      <alignment horizontal="center" vertical="center" textRotation="90"/>
      <protection hidden="1" locked="0"/>
    </xf>
    <xf numFmtId="0" fontId="3" fillId="0" borderId="69" xfId="0" applyFont="1" applyBorder="1" applyAlignment="1" applyProtection="1">
      <alignment horizontal="center" vertical="center" textRotation="90"/>
      <protection hidden="1" locked="0"/>
    </xf>
    <xf numFmtId="0" fontId="15" fillId="0" borderId="58" xfId="0" applyFont="1" applyBorder="1" applyAlignment="1" applyProtection="1">
      <alignment horizontal="center" vertical="center" textRotation="90"/>
      <protection hidden="1" locked="0"/>
    </xf>
    <xf numFmtId="0" fontId="15" fillId="0" borderId="47" xfId="0" applyFont="1" applyBorder="1" applyAlignment="1" applyProtection="1">
      <alignment horizontal="center" vertical="center" textRotation="90"/>
      <protection hidden="1" locked="0"/>
    </xf>
    <xf numFmtId="0" fontId="15" fillId="0" borderId="69" xfId="0" applyFont="1" applyBorder="1" applyAlignment="1" applyProtection="1">
      <alignment horizontal="center" vertical="center" textRotation="90"/>
      <protection hidden="1" locked="0"/>
    </xf>
    <xf numFmtId="0" fontId="15" fillId="0" borderId="42" xfId="0" applyFont="1" applyFill="1" applyBorder="1" applyAlignment="1" applyProtection="1">
      <alignment horizontal="left" vertical="center" wrapText="1"/>
      <protection hidden="1" locked="0"/>
    </xf>
    <xf numFmtId="0" fontId="15" fillId="0" borderId="39" xfId="0" applyFont="1" applyFill="1" applyBorder="1" applyAlignment="1" applyProtection="1">
      <alignment horizontal="left" vertical="center" wrapText="1"/>
      <protection hidden="1" locked="0"/>
    </xf>
    <xf numFmtId="0" fontId="15" fillId="0" borderId="42" xfId="75" applyFont="1" applyFill="1" applyBorder="1" applyAlignment="1" applyProtection="1">
      <alignment horizontal="left" vertical="center" wrapText="1"/>
      <protection hidden="1" locked="0"/>
    </xf>
    <xf numFmtId="0" fontId="15" fillId="0" borderId="39" xfId="75" applyFont="1" applyFill="1" applyBorder="1" applyAlignment="1" applyProtection="1">
      <alignment horizontal="left" vertical="center" wrapText="1"/>
      <protection hidden="1" locked="0"/>
    </xf>
    <xf numFmtId="0" fontId="15" fillId="0" borderId="15" xfId="75" applyFont="1" applyFill="1" applyBorder="1" applyAlignment="1" applyProtection="1">
      <alignment vertical="center" wrapText="1"/>
      <protection hidden="1" locked="0"/>
    </xf>
    <xf numFmtId="0" fontId="15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59" xfId="0" applyFont="1" applyBorder="1" applyAlignment="1" applyProtection="1">
      <alignment horizontal="center" vertical="center" wrapText="1"/>
      <protection hidden="1" locked="0"/>
    </xf>
    <xf numFmtId="0" fontId="3" fillId="0" borderId="69" xfId="0" applyFont="1" applyBorder="1" applyAlignment="1" applyProtection="1">
      <alignment horizontal="center" vertical="center" wrapText="1"/>
      <protection hidden="1" locked="0"/>
    </xf>
    <xf numFmtId="0" fontId="42" fillId="0" borderId="20" xfId="0" applyFont="1" applyBorder="1" applyAlignment="1" applyProtection="1">
      <alignment horizontal="center" vertical="center"/>
      <protection hidden="1" locked="0"/>
    </xf>
    <xf numFmtId="0" fontId="42" fillId="0" borderId="24" xfId="0" applyFont="1" applyBorder="1" applyAlignment="1" applyProtection="1">
      <alignment horizontal="center" vertical="center"/>
      <protection hidden="1" locked="0"/>
    </xf>
    <xf numFmtId="0" fontId="42" fillId="0" borderId="29" xfId="0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center" vertical="center" textRotation="90"/>
      <protection hidden="1" locked="0"/>
    </xf>
    <xf numFmtId="0" fontId="3" fillId="0" borderId="23" xfId="0" applyFont="1" applyBorder="1" applyAlignment="1" applyProtection="1">
      <alignment horizontal="center" vertical="center" textRotation="90"/>
      <protection hidden="1" locked="0"/>
    </xf>
    <xf numFmtId="0" fontId="3" fillId="0" borderId="28" xfId="0" applyFont="1" applyBorder="1" applyAlignment="1" applyProtection="1">
      <alignment horizontal="center" vertical="center" textRotation="90"/>
      <protection hidden="1" locked="0"/>
    </xf>
    <xf numFmtId="0" fontId="42" fillId="0" borderId="64" xfId="0" applyFont="1" applyBorder="1" applyAlignment="1" applyProtection="1">
      <alignment horizontal="center"/>
      <protection hidden="1" locked="0"/>
    </xf>
    <xf numFmtId="0" fontId="42" fillId="0" borderId="70" xfId="0" applyFont="1" applyBorder="1" applyAlignment="1" applyProtection="1">
      <alignment horizontal="center"/>
      <protection hidden="1" locked="0"/>
    </xf>
    <xf numFmtId="0" fontId="42" fillId="0" borderId="35" xfId="0" applyFont="1" applyBorder="1" applyAlignment="1" applyProtection="1">
      <alignment horizontal="center"/>
      <protection hidden="1" locked="0"/>
    </xf>
    <xf numFmtId="0" fontId="3" fillId="0" borderId="58" xfId="0" applyFont="1" applyFill="1" applyBorder="1" applyAlignment="1" applyProtection="1">
      <alignment horizontal="center" vertical="center"/>
      <protection hidden="1" locked="0"/>
    </xf>
    <xf numFmtId="0" fontId="3" fillId="0" borderId="47" xfId="0" applyFont="1" applyFill="1" applyBorder="1" applyAlignment="1" applyProtection="1">
      <alignment horizontal="center" vertical="center"/>
      <protection hidden="1" locked="0"/>
    </xf>
    <xf numFmtId="0" fontId="3" fillId="0" borderId="69" xfId="0" applyFont="1" applyFill="1" applyBorder="1" applyAlignment="1" applyProtection="1">
      <alignment horizontal="center" vertical="center"/>
      <protection hidden="1" locked="0"/>
    </xf>
    <xf numFmtId="0" fontId="3" fillId="0" borderId="65" xfId="0" applyFont="1" applyFill="1" applyBorder="1" applyAlignment="1" applyProtection="1">
      <alignment horizontal="center"/>
      <protection hidden="1" locked="0"/>
    </xf>
    <xf numFmtId="0" fontId="3" fillId="0" borderId="68" xfId="0" applyFont="1" applyFill="1" applyBorder="1" applyAlignment="1" applyProtection="1">
      <alignment horizontal="center" vertical="center"/>
      <protection hidden="1" locked="0"/>
    </xf>
    <xf numFmtId="0" fontId="3" fillId="0" borderId="72" xfId="0" applyFont="1" applyFill="1" applyBorder="1" applyAlignment="1" applyProtection="1">
      <alignment horizontal="center" vertical="center"/>
      <protection hidden="1" locked="0"/>
    </xf>
    <xf numFmtId="0" fontId="3" fillId="0" borderId="55" xfId="0" applyFont="1" applyFill="1" applyBorder="1" applyAlignment="1" applyProtection="1">
      <alignment horizontal="center" vertical="center"/>
      <protection hidden="1"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22 7" xfId="78"/>
    <cellStyle name="Normal 3" xfId="79"/>
    <cellStyle name="Normal 3 6" xfId="80"/>
    <cellStyle name="Normal 4" xfId="81"/>
    <cellStyle name="Normal 5" xfId="82"/>
    <cellStyle name="Normal 6" xfId="83"/>
    <cellStyle name="Normal_RS_spec_vent_17.05" xfId="84"/>
    <cellStyle name="Note" xfId="85"/>
    <cellStyle name="Output" xfId="86"/>
    <cellStyle name="Parastais 2" xfId="87"/>
    <cellStyle name="Parastais_EL eka+AF8-2" xfId="88"/>
    <cellStyle name="Percent" xfId="89"/>
    <cellStyle name="Percent 2" xfId="90"/>
    <cellStyle name="Percent 3" xfId="91"/>
    <cellStyle name="Percent 4" xfId="92"/>
    <cellStyle name="Position" xfId="93"/>
    <cellStyle name="Standard_Anpassen der Amortisation" xfId="94"/>
    <cellStyle name="Style 1" xfId="95"/>
    <cellStyle name="Style 2" xfId="96"/>
    <cellStyle name="Title" xfId="97"/>
    <cellStyle name="Total" xfId="98"/>
    <cellStyle name="Unit" xfId="99"/>
    <cellStyle name="Währung [0]_Compiling Utility Macros" xfId="100"/>
    <cellStyle name="Währung_Compiling Utility Macros" xfId="101"/>
    <cellStyle name="Warning Text" xfId="102"/>
    <cellStyle name="Обычный_Jelgavas_сметы-конкурс" xfId="103"/>
    <cellStyle name="Процентный_Tame BS AUE" xfId="104"/>
    <cellStyle name="Стиль 1" xfId="105"/>
    <cellStyle name="Финансовый_Tame BS AU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3.140625" style="158" customWidth="1"/>
    <col min="2" max="2" width="6.00390625" style="158" bestFit="1" customWidth="1"/>
    <col min="3" max="3" width="8.28125" style="158" customWidth="1"/>
    <col min="4" max="4" width="42.57421875" style="158" customWidth="1"/>
    <col min="5" max="9" width="13.00390625" style="158" customWidth="1"/>
    <col min="10" max="10" width="4.57421875" style="158" customWidth="1"/>
    <col min="11" max="16384" width="9.140625" style="158" customWidth="1"/>
  </cols>
  <sheetData>
    <row r="1" ht="13.5">
      <c r="B1" s="157"/>
    </row>
    <row r="2" spans="2:4" ht="13.5">
      <c r="B2" s="157"/>
      <c r="C2" s="159" t="s">
        <v>70</v>
      </c>
      <c r="D2" s="157" t="s">
        <v>114</v>
      </c>
    </row>
    <row r="3" spans="2:4" ht="13.5">
      <c r="B3" s="157"/>
      <c r="C3" s="159" t="s">
        <v>69</v>
      </c>
      <c r="D3" s="157" t="s">
        <v>115</v>
      </c>
    </row>
    <row r="4" spans="2:4" ht="13.5">
      <c r="B4" s="157"/>
      <c r="C4" s="160"/>
      <c r="D4" s="160"/>
    </row>
    <row r="5" spans="2:4" ht="13.5">
      <c r="B5" s="157"/>
      <c r="C5" s="159"/>
      <c r="D5" s="197"/>
    </row>
    <row r="6" spans="3:9" s="161" customFormat="1" ht="12.75" customHeight="1">
      <c r="C6" s="160"/>
      <c r="D6" s="160"/>
      <c r="E6" s="162"/>
      <c r="F6" s="162"/>
      <c r="G6" s="162"/>
      <c r="H6" s="162"/>
      <c r="I6" s="163"/>
    </row>
    <row r="7" spans="5:9" s="161" customFormat="1" ht="20.25">
      <c r="E7" s="164" t="s">
        <v>0</v>
      </c>
      <c r="I7" s="165"/>
    </row>
    <row r="8" s="161" customFormat="1" ht="20.25">
      <c r="D8" s="166"/>
    </row>
    <row r="9" spans="5:9" s="161" customFormat="1" ht="12.75" customHeight="1">
      <c r="E9" s="167"/>
      <c r="F9" s="167"/>
      <c r="H9" s="148" t="s">
        <v>65</v>
      </c>
      <c r="I9" s="147"/>
    </row>
    <row r="10" spans="2:9" s="161" customFormat="1" ht="12.75" customHeight="1">
      <c r="B10" s="168"/>
      <c r="E10" s="168"/>
      <c r="F10" s="168"/>
      <c r="H10" s="148" t="s">
        <v>1</v>
      </c>
      <c r="I10" s="147"/>
    </row>
    <row r="11" spans="3:4" s="161" customFormat="1" ht="12.75" customHeight="1">
      <c r="C11" s="157"/>
      <c r="D11" s="169"/>
    </row>
    <row r="12" spans="7:8" s="161" customFormat="1" ht="12.75" customHeight="1">
      <c r="G12" s="148"/>
      <c r="H12" s="170"/>
    </row>
    <row r="13" spans="2:9" s="161" customFormat="1" ht="12.75" customHeight="1">
      <c r="B13" s="284" t="s">
        <v>2</v>
      </c>
      <c r="C13" s="284" t="s">
        <v>3</v>
      </c>
      <c r="D13" s="284" t="s">
        <v>4</v>
      </c>
      <c r="E13" s="284" t="s">
        <v>5</v>
      </c>
      <c r="F13" s="286" t="s">
        <v>6</v>
      </c>
      <c r="G13" s="287"/>
      <c r="H13" s="288"/>
      <c r="I13" s="284" t="s">
        <v>7</v>
      </c>
    </row>
    <row r="14" spans="2:9" s="161" customFormat="1" ht="27">
      <c r="B14" s="285"/>
      <c r="C14" s="285"/>
      <c r="D14" s="285"/>
      <c r="E14" s="285"/>
      <c r="F14" s="171" t="s">
        <v>8</v>
      </c>
      <c r="G14" s="171" t="s">
        <v>9</v>
      </c>
      <c r="H14" s="171" t="s">
        <v>10</v>
      </c>
      <c r="I14" s="285"/>
    </row>
    <row r="15" spans="2:9" s="174" customFormat="1" ht="11.25" customHeight="1">
      <c r="B15" s="172">
        <v>1</v>
      </c>
      <c r="C15" s="173">
        <v>2</v>
      </c>
      <c r="D15" s="173">
        <v>3</v>
      </c>
      <c r="E15" s="173">
        <v>4</v>
      </c>
      <c r="F15" s="173">
        <v>5</v>
      </c>
      <c r="G15" s="173">
        <v>6</v>
      </c>
      <c r="H15" s="173">
        <v>7</v>
      </c>
      <c r="I15" s="173">
        <v>8</v>
      </c>
    </row>
    <row r="16" spans="2:9" s="161" customFormat="1" ht="6.75" customHeight="1">
      <c r="B16" s="175"/>
      <c r="C16" s="176"/>
      <c r="D16" s="176"/>
      <c r="E16" s="176"/>
      <c r="F16" s="176"/>
      <c r="G16" s="176"/>
      <c r="H16" s="176"/>
      <c r="I16" s="177"/>
    </row>
    <row r="17" spans="2:9" s="161" customFormat="1" ht="12.75" customHeight="1">
      <c r="B17" s="1">
        <v>1</v>
      </c>
      <c r="C17" s="188" t="s">
        <v>101</v>
      </c>
      <c r="D17" s="2" t="str">
        <f>'1-1'!I7</f>
        <v>Cokola siltināšana</v>
      </c>
      <c r="E17" s="178"/>
      <c r="F17" s="179"/>
      <c r="G17" s="179"/>
      <c r="H17" s="179"/>
      <c r="I17" s="180"/>
    </row>
    <row r="18" spans="2:9" s="161" customFormat="1" ht="12.75" customHeight="1">
      <c r="B18" s="1">
        <v>2</v>
      </c>
      <c r="C18" s="188" t="s">
        <v>102</v>
      </c>
      <c r="D18" s="2" t="str">
        <f>'1-2'!I7</f>
        <v>Fasādes siltināšana</v>
      </c>
      <c r="E18" s="180"/>
      <c r="F18" s="179"/>
      <c r="G18" s="179"/>
      <c r="H18" s="179"/>
      <c r="I18" s="180"/>
    </row>
    <row r="19" spans="2:9" s="161" customFormat="1" ht="12.75" customHeight="1">
      <c r="B19" s="1">
        <v>3</v>
      </c>
      <c r="C19" s="188" t="s">
        <v>130</v>
      </c>
      <c r="D19" s="181" t="s">
        <v>131</v>
      </c>
      <c r="E19" s="180"/>
      <c r="F19" s="180"/>
      <c r="G19" s="180"/>
      <c r="H19" s="180"/>
      <c r="I19" s="199"/>
    </row>
    <row r="20" spans="2:9" s="161" customFormat="1" ht="12.75" customHeight="1">
      <c r="B20" s="289" t="s">
        <v>11</v>
      </c>
      <c r="C20" s="290"/>
      <c r="D20" s="291"/>
      <c r="E20" s="182"/>
      <c r="F20" s="182"/>
      <c r="G20" s="182"/>
      <c r="H20" s="182"/>
      <c r="I20" s="182"/>
    </row>
    <row r="21" spans="2:9" s="161" customFormat="1" ht="12.75" customHeight="1">
      <c r="B21" s="292" t="s">
        <v>128</v>
      </c>
      <c r="C21" s="293"/>
      <c r="D21" s="294"/>
      <c r="E21" s="149"/>
      <c r="F21" s="183"/>
      <c r="G21" s="183"/>
      <c r="H21" s="183"/>
      <c r="I21" s="183"/>
    </row>
    <row r="22" spans="2:9" s="161" customFormat="1" ht="12.75" customHeight="1">
      <c r="B22" s="292" t="s">
        <v>129</v>
      </c>
      <c r="C22" s="293"/>
      <c r="D22" s="294"/>
      <c r="E22" s="149"/>
      <c r="F22" s="183"/>
      <c r="G22" s="183"/>
      <c r="H22" s="183"/>
      <c r="I22" s="183"/>
    </row>
    <row r="23" spans="2:9" s="161" customFormat="1" ht="12.75" customHeight="1">
      <c r="B23" s="292" t="s">
        <v>56</v>
      </c>
      <c r="C23" s="293"/>
      <c r="D23" s="294"/>
      <c r="E23" s="149">
        <f>F20*0.2409</f>
        <v>0</v>
      </c>
      <c r="F23" s="183"/>
      <c r="G23" s="183"/>
      <c r="H23" s="183"/>
      <c r="I23" s="183"/>
    </row>
    <row r="24" spans="2:9" s="161" customFormat="1" ht="12.75" customHeight="1">
      <c r="B24" s="289" t="s">
        <v>60</v>
      </c>
      <c r="C24" s="290"/>
      <c r="D24" s="291"/>
      <c r="E24" s="184">
        <f>SUM(E21:E23)</f>
        <v>0</v>
      </c>
      <c r="F24" s="183"/>
      <c r="G24" s="183"/>
      <c r="H24" s="183"/>
      <c r="I24" s="183"/>
    </row>
    <row r="25" spans="2:5" s="161" customFormat="1" ht="12.75" customHeight="1">
      <c r="B25" s="278" t="s">
        <v>58</v>
      </c>
      <c r="C25" s="279"/>
      <c r="D25" s="280"/>
      <c r="E25" s="184">
        <f>SUM(E20+E24)</f>
        <v>0</v>
      </c>
    </row>
    <row r="26" spans="2:5" s="161" customFormat="1" ht="12.75" customHeight="1">
      <c r="B26" s="281" t="s">
        <v>113</v>
      </c>
      <c r="C26" s="282"/>
      <c r="D26" s="283"/>
      <c r="E26" s="149">
        <f>E25*0.21</f>
        <v>0</v>
      </c>
    </row>
    <row r="27" spans="2:5" s="161" customFormat="1" ht="12.75" customHeight="1">
      <c r="B27" s="278" t="s">
        <v>59</v>
      </c>
      <c r="C27" s="279"/>
      <c r="D27" s="280"/>
      <c r="E27" s="184">
        <f>SUM(E25:E26)</f>
        <v>0</v>
      </c>
    </row>
  </sheetData>
  <sheetProtection/>
  <mergeCells count="14">
    <mergeCell ref="C13:C14"/>
    <mergeCell ref="D13:D14"/>
    <mergeCell ref="B23:D23"/>
    <mergeCell ref="B24:D24"/>
    <mergeCell ref="B25:D25"/>
    <mergeCell ref="B26:D26"/>
    <mergeCell ref="E13:E14"/>
    <mergeCell ref="F13:H13"/>
    <mergeCell ref="B27:D27"/>
    <mergeCell ref="I13:I14"/>
    <mergeCell ref="B20:D20"/>
    <mergeCell ref="B21:D21"/>
    <mergeCell ref="B22:D22"/>
    <mergeCell ref="B13:B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1"/>
  <sheetViews>
    <sheetView showZeros="0" zoomScale="85" zoomScaleNormal="85" zoomScalePageLayoutView="0" workbookViewId="0" topLeftCell="A1">
      <pane xSplit="6" ySplit="14" topLeftCell="G36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J58" sqref="J58"/>
    </sheetView>
  </sheetViews>
  <sheetFormatPr defaultColWidth="9.140625" defaultRowHeight="12.75"/>
  <cols>
    <col min="1" max="1" width="6.57421875" style="124" customWidth="1"/>
    <col min="2" max="2" width="6.57421875" style="123" customWidth="1"/>
    <col min="3" max="3" width="3.57421875" style="123" customWidth="1"/>
    <col min="4" max="4" width="44.57421875" style="123" customWidth="1"/>
    <col min="5" max="5" width="6.140625" style="32" customWidth="1"/>
    <col min="6" max="8" width="7.7109375" style="124" customWidth="1"/>
    <col min="9" max="12" width="8.421875" style="124" customWidth="1"/>
    <col min="13" max="13" width="9.28125" style="124" customWidth="1"/>
    <col min="14" max="16" width="11.140625" style="124" customWidth="1"/>
    <col min="17" max="17" width="13.00390625" style="125" customWidth="1"/>
    <col min="18" max="16384" width="9.140625" style="123" customWidth="1"/>
  </cols>
  <sheetData>
    <row r="1" spans="1:17" s="18" customFormat="1" ht="12.75">
      <c r="A1" s="155"/>
      <c r="B1" s="146"/>
      <c r="C1" s="155"/>
      <c r="D1" s="15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s="18" customFormat="1" ht="13.5">
      <c r="A2" s="155"/>
      <c r="B2" s="146"/>
      <c r="C2" s="145" t="s">
        <v>70</v>
      </c>
      <c r="D2" s="157" t="s">
        <v>114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8" customFormat="1" ht="13.5">
      <c r="A3" s="155"/>
      <c r="B3" s="146"/>
      <c r="C3" s="145" t="s">
        <v>69</v>
      </c>
      <c r="D3" s="157" t="s">
        <v>115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18" customFormat="1" ht="12.75">
      <c r="A4" s="155"/>
      <c r="B4" s="146"/>
      <c r="C4" s="14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s="18" customFormat="1" ht="12.75">
      <c r="A5" s="155"/>
      <c r="B5" s="146"/>
      <c r="C5" s="145"/>
      <c r="D5" s="19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s="18" customFormat="1" ht="13.5">
      <c r="A6" s="16"/>
      <c r="B6" s="13"/>
      <c r="C6" s="14"/>
      <c r="D6" s="14"/>
      <c r="E6" s="15"/>
      <c r="F6" s="16"/>
      <c r="G6" s="16"/>
      <c r="H6" s="16"/>
      <c r="I6" s="19" t="s">
        <v>98</v>
      </c>
      <c r="J6" s="16"/>
      <c r="K6" s="16"/>
      <c r="L6" s="16"/>
      <c r="M6" s="16"/>
      <c r="N6" s="16"/>
      <c r="O6" s="16"/>
      <c r="P6" s="16"/>
      <c r="Q6" s="17"/>
    </row>
    <row r="7" spans="1:17" s="18" customFormat="1" ht="13.5">
      <c r="A7" s="136"/>
      <c r="B7" s="14"/>
      <c r="D7" s="14"/>
      <c r="E7" s="15"/>
      <c r="F7" s="16"/>
      <c r="G7" s="16"/>
      <c r="H7" s="16"/>
      <c r="I7" s="19" t="s">
        <v>63</v>
      </c>
      <c r="J7" s="16"/>
      <c r="K7" s="16"/>
      <c r="L7" s="16"/>
      <c r="M7" s="16"/>
      <c r="N7" s="16"/>
      <c r="O7" s="16"/>
      <c r="P7" s="16"/>
      <c r="Q7" s="17"/>
    </row>
    <row r="8" spans="1:14" s="18" customFormat="1" ht="12.75">
      <c r="A8" s="136"/>
      <c r="B8" s="14"/>
      <c r="D8" s="14"/>
      <c r="E8" s="15"/>
      <c r="F8" s="16"/>
      <c r="G8" s="16"/>
      <c r="H8" s="16"/>
      <c r="J8" s="16"/>
      <c r="K8" s="16"/>
      <c r="L8" s="16"/>
      <c r="M8" s="16"/>
      <c r="N8" s="16"/>
    </row>
    <row r="9" spans="1:17" s="18" customFormat="1" ht="12.75">
      <c r="A9" s="136"/>
      <c r="B9" s="14"/>
      <c r="C9" s="14"/>
      <c r="D9" s="14"/>
      <c r="E9" s="15"/>
      <c r="F9" s="16"/>
      <c r="G9" s="16"/>
      <c r="H9" s="16"/>
      <c r="J9" s="16"/>
      <c r="K9" s="16"/>
      <c r="L9" s="16"/>
      <c r="M9" s="16"/>
      <c r="N9" s="16"/>
      <c r="P9" s="20"/>
      <c r="Q9" s="21"/>
    </row>
    <row r="10" spans="1:17" s="18" customFormat="1" ht="12.75">
      <c r="A10" s="136"/>
      <c r="B10" s="14"/>
      <c r="C10" s="12"/>
      <c r="D10" s="23"/>
      <c r="E10" s="15"/>
      <c r="F10" s="16"/>
      <c r="G10" s="16"/>
      <c r="H10" s="16"/>
      <c r="I10" s="16"/>
      <c r="J10" s="16"/>
      <c r="K10" s="16"/>
      <c r="L10" s="16"/>
      <c r="M10" s="16"/>
      <c r="N10" s="16"/>
      <c r="P10" s="24" t="s">
        <v>12</v>
      </c>
      <c r="Q10" s="22"/>
    </row>
    <row r="11" spans="1:17" s="18" customFormat="1" ht="9" customHeight="1">
      <c r="A11" s="136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2"/>
    </row>
    <row r="12" spans="1:17" s="18" customFormat="1" ht="11.25" customHeight="1">
      <c r="A12" s="137"/>
      <c r="B12" s="27"/>
      <c r="C12" s="28"/>
      <c r="D12" s="29"/>
      <c r="E12" s="306" t="s">
        <v>13</v>
      </c>
      <c r="F12" s="309" t="s">
        <v>14</v>
      </c>
      <c r="G12" s="297" t="s">
        <v>15</v>
      </c>
      <c r="H12" s="297" t="s">
        <v>16</v>
      </c>
      <c r="I12" s="300" t="s">
        <v>17</v>
      </c>
      <c r="J12" s="301"/>
      <c r="K12" s="301"/>
      <c r="L12" s="302"/>
      <c r="M12" s="300" t="s">
        <v>18</v>
      </c>
      <c r="N12" s="301"/>
      <c r="O12" s="301"/>
      <c r="P12" s="302"/>
      <c r="Q12" s="30"/>
    </row>
    <row r="13" spans="1:17" s="18" customFormat="1" ht="12.75" customHeight="1">
      <c r="A13" s="31" t="s">
        <v>2</v>
      </c>
      <c r="B13" s="32" t="s">
        <v>19</v>
      </c>
      <c r="C13" s="33"/>
      <c r="D13" s="34" t="s">
        <v>20</v>
      </c>
      <c r="E13" s="307"/>
      <c r="F13" s="310" t="s">
        <v>14</v>
      </c>
      <c r="G13" s="298"/>
      <c r="H13" s="298"/>
      <c r="I13" s="295" t="s">
        <v>21</v>
      </c>
      <c r="J13" s="295" t="s">
        <v>22</v>
      </c>
      <c r="K13" s="295" t="s">
        <v>23</v>
      </c>
      <c r="L13" s="295" t="s">
        <v>24</v>
      </c>
      <c r="M13" s="295" t="s">
        <v>25</v>
      </c>
      <c r="N13" s="295" t="s">
        <v>21</v>
      </c>
      <c r="O13" s="295" t="s">
        <v>22</v>
      </c>
      <c r="P13" s="295" t="s">
        <v>23</v>
      </c>
      <c r="Q13" s="35" t="s">
        <v>26</v>
      </c>
    </row>
    <row r="14" spans="1:17" s="18" customFormat="1" ht="12.75">
      <c r="A14" s="138"/>
      <c r="B14" s="37"/>
      <c r="C14" s="38"/>
      <c r="D14" s="39"/>
      <c r="E14" s="308"/>
      <c r="F14" s="311"/>
      <c r="G14" s="299"/>
      <c r="H14" s="299"/>
      <c r="I14" s="296"/>
      <c r="J14" s="296"/>
      <c r="K14" s="296"/>
      <c r="L14" s="296"/>
      <c r="M14" s="296"/>
      <c r="N14" s="296"/>
      <c r="O14" s="296"/>
      <c r="P14" s="296"/>
      <c r="Q14" s="40"/>
    </row>
    <row r="15" spans="1:17" s="46" customFormat="1" ht="9" customHeight="1">
      <c r="A15" s="41">
        <v>1</v>
      </c>
      <c r="B15" s="42">
        <v>2</v>
      </c>
      <c r="C15" s="304">
        <v>3</v>
      </c>
      <c r="D15" s="305"/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4">
        <v>12</v>
      </c>
      <c r="N15" s="43">
        <v>13</v>
      </c>
      <c r="O15" s="43">
        <v>14</v>
      </c>
      <c r="P15" s="43">
        <v>15</v>
      </c>
      <c r="Q15" s="45">
        <v>16</v>
      </c>
    </row>
    <row r="16" spans="1:17" s="18" customFormat="1" ht="12.75">
      <c r="A16" s="139"/>
      <c r="B16" s="48"/>
      <c r="C16" s="49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s="58" customFormat="1" ht="12.75" customHeight="1">
      <c r="A17" s="53">
        <v>1</v>
      </c>
      <c r="B17" s="54"/>
      <c r="C17" s="55" t="s">
        <v>29</v>
      </c>
      <c r="D17" s="55"/>
      <c r="E17" s="8" t="s">
        <v>66</v>
      </c>
      <c r="F17" s="56">
        <v>82.37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17" s="58" customFormat="1" ht="12.75" customHeight="1">
      <c r="A18" s="53">
        <v>2</v>
      </c>
      <c r="B18" s="54"/>
      <c r="C18" s="59" t="s">
        <v>72</v>
      </c>
      <c r="D18" s="59"/>
      <c r="E18" s="8" t="s">
        <v>67</v>
      </c>
      <c r="F18" s="56">
        <v>37.07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s="58" customFormat="1" ht="12.75" customHeight="1">
      <c r="A19" s="140"/>
      <c r="B19" s="60"/>
      <c r="C19" s="61"/>
      <c r="D19" s="62" t="s">
        <v>30</v>
      </c>
      <c r="E19" s="8" t="s">
        <v>67</v>
      </c>
      <c r="F19" s="56">
        <v>11.12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</row>
    <row r="20" spans="1:17" s="58" customFormat="1" ht="12.75" customHeight="1">
      <c r="A20" s="140"/>
      <c r="B20" s="60"/>
      <c r="C20" s="61"/>
      <c r="D20" s="62" t="s">
        <v>68</v>
      </c>
      <c r="E20" s="8" t="s">
        <v>31</v>
      </c>
      <c r="F20" s="56">
        <v>445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s="198" customFormat="1" ht="23.25" customHeight="1">
      <c r="A21" s="53">
        <v>3</v>
      </c>
      <c r="B21" s="63"/>
      <c r="C21" s="303" t="s">
        <v>123</v>
      </c>
      <c r="D21" s="303"/>
      <c r="E21" s="127" t="s">
        <v>67</v>
      </c>
      <c r="F21" s="56">
        <v>123.56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s="58" customFormat="1" ht="12.75" customHeight="1">
      <c r="A22" s="141"/>
      <c r="B22" s="60"/>
      <c r="C22" s="61"/>
      <c r="D22" s="62" t="s">
        <v>124</v>
      </c>
      <c r="E22" s="8" t="s">
        <v>31</v>
      </c>
      <c r="F22" s="56">
        <v>43.25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s="58" customFormat="1" ht="12.75" customHeight="1">
      <c r="A23" s="141"/>
      <c r="B23" s="60"/>
      <c r="C23" s="61"/>
      <c r="D23" s="62" t="s">
        <v>125</v>
      </c>
      <c r="E23" s="8" t="s">
        <v>31</v>
      </c>
      <c r="F23" s="56">
        <v>370.67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1:17" s="58" customFormat="1" ht="12.75" customHeight="1">
      <c r="A24" s="53">
        <v>4</v>
      </c>
      <c r="B24" s="54"/>
      <c r="C24" s="59" t="s">
        <v>77</v>
      </c>
      <c r="D24" s="59"/>
      <c r="E24" s="8" t="s">
        <v>67</v>
      </c>
      <c r="F24" s="56">
        <v>123.56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s="58" customFormat="1" ht="12.75" customHeight="1">
      <c r="A25" s="141"/>
      <c r="B25" s="60"/>
      <c r="C25" s="61"/>
      <c r="D25" s="62" t="s">
        <v>116</v>
      </c>
      <c r="E25" s="8" t="s">
        <v>67</v>
      </c>
      <c r="F25" s="56">
        <v>135.92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s="58" customFormat="1" ht="12.75" customHeight="1">
      <c r="A26" s="141"/>
      <c r="B26" s="60"/>
      <c r="C26" s="61"/>
      <c r="D26" s="62" t="s">
        <v>32</v>
      </c>
      <c r="E26" s="8" t="s">
        <v>31</v>
      </c>
      <c r="F26" s="56">
        <v>989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7" s="58" customFormat="1" ht="12.75" customHeight="1">
      <c r="A27" s="53">
        <v>5</v>
      </c>
      <c r="B27" s="54"/>
      <c r="C27" s="59" t="s">
        <v>78</v>
      </c>
      <c r="D27" s="59"/>
      <c r="E27" s="8" t="s">
        <v>67</v>
      </c>
      <c r="F27" s="56">
        <v>49.43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1:17" s="58" customFormat="1" ht="12.75" customHeight="1">
      <c r="A28" s="141"/>
      <c r="B28" s="60"/>
      <c r="C28" s="61"/>
      <c r="D28" s="62" t="s">
        <v>33</v>
      </c>
      <c r="E28" s="8" t="s">
        <v>31</v>
      </c>
      <c r="F28" s="56">
        <v>297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</row>
    <row r="29" spans="1:17" s="58" customFormat="1" ht="12.75" customHeight="1">
      <c r="A29" s="141"/>
      <c r="B29" s="60"/>
      <c r="C29" s="61"/>
      <c r="D29" s="62" t="s">
        <v>34</v>
      </c>
      <c r="E29" s="8" t="s">
        <v>67</v>
      </c>
      <c r="F29" s="56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s="58" customFormat="1" ht="12.75" customHeight="1">
      <c r="A30" s="141"/>
      <c r="B30" s="60"/>
      <c r="C30" s="61"/>
      <c r="D30" s="62" t="s">
        <v>35</v>
      </c>
      <c r="E30" s="8" t="s">
        <v>36</v>
      </c>
      <c r="F30" s="56">
        <v>60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s="58" customFormat="1" ht="12.75" customHeight="1">
      <c r="A31" s="53">
        <v>6</v>
      </c>
      <c r="B31" s="54"/>
      <c r="C31" s="59" t="s">
        <v>99</v>
      </c>
      <c r="D31" s="59"/>
      <c r="E31" s="8" t="s">
        <v>67</v>
      </c>
      <c r="F31" s="56">
        <v>49.43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7" s="58" customFormat="1" ht="12.75" customHeight="1">
      <c r="A32" s="141"/>
      <c r="B32" s="60"/>
      <c r="C32" s="61"/>
      <c r="D32" s="62" t="s">
        <v>100</v>
      </c>
      <c r="E32" s="8" t="s">
        <v>31</v>
      </c>
      <c r="F32" s="56">
        <v>188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s="58" customFormat="1" ht="12.75" customHeight="1">
      <c r="A33" s="53">
        <v>7</v>
      </c>
      <c r="B33" s="54"/>
      <c r="C33" s="59" t="s">
        <v>79</v>
      </c>
      <c r="D33" s="59"/>
      <c r="E33" s="8" t="s">
        <v>67</v>
      </c>
      <c r="F33" s="56">
        <v>49.43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s="58" customFormat="1" ht="12.75" customHeight="1">
      <c r="A34" s="141"/>
      <c r="B34" s="60"/>
      <c r="C34" s="61"/>
      <c r="D34" s="62" t="s">
        <v>37</v>
      </c>
      <c r="E34" s="8" t="s">
        <v>38</v>
      </c>
      <c r="F34" s="56">
        <v>14.83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s="58" customFormat="1" ht="12.75" customHeight="1">
      <c r="A35" s="141"/>
      <c r="B35" s="60"/>
      <c r="C35" s="61"/>
      <c r="D35" s="62" t="s">
        <v>39</v>
      </c>
      <c r="E35" s="8" t="s">
        <v>38</v>
      </c>
      <c r="F35" s="56">
        <v>19.770000000000003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s="58" customFormat="1" ht="12.75" customHeight="1">
      <c r="A36" s="53">
        <v>8</v>
      </c>
      <c r="B36" s="54"/>
      <c r="C36" s="55" t="s">
        <v>41</v>
      </c>
      <c r="D36" s="55"/>
      <c r="E36" s="8" t="s">
        <v>66</v>
      </c>
      <c r="F36" s="56">
        <v>82.37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s="198" customFormat="1" ht="23.25" customHeight="1">
      <c r="A37" s="53">
        <v>9</v>
      </c>
      <c r="B37" s="63"/>
      <c r="C37" s="303" t="s">
        <v>117</v>
      </c>
      <c r="D37" s="303"/>
      <c r="E37" s="127" t="s">
        <v>67</v>
      </c>
      <c r="F37" s="56">
        <v>49.43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64" customFormat="1" ht="12.75" customHeight="1">
      <c r="A38" s="142"/>
      <c r="B38" s="65"/>
      <c r="C38" s="66"/>
      <c r="D38" s="67" t="s">
        <v>42</v>
      </c>
      <c r="E38" s="68" t="s">
        <v>40</v>
      </c>
      <c r="F38" s="56">
        <v>24.720000000000002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64" customFormat="1" ht="12.75" customHeight="1">
      <c r="A39" s="142"/>
      <c r="B39" s="65"/>
      <c r="C39" s="66"/>
      <c r="D39" s="67" t="s">
        <v>43</v>
      </c>
      <c r="E39" s="8" t="s">
        <v>67</v>
      </c>
      <c r="F39" s="56">
        <v>9.89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s="64" customFormat="1" ht="12.75" customHeight="1">
      <c r="A40" s="142"/>
      <c r="B40" s="65"/>
      <c r="C40" s="66"/>
      <c r="D40" s="67" t="s">
        <v>44</v>
      </c>
      <c r="E40" s="8" t="s">
        <v>66</v>
      </c>
      <c r="F40" s="56">
        <v>0.99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1" spans="1:17" s="64" customFormat="1" ht="12.75" customHeight="1">
      <c r="A41" s="142"/>
      <c r="B41" s="65"/>
      <c r="C41" s="66"/>
      <c r="D41" s="67" t="s">
        <v>45</v>
      </c>
      <c r="E41" s="8" t="s">
        <v>66</v>
      </c>
      <c r="F41" s="56">
        <v>1.49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s="76" customFormat="1" ht="13.5" thickBot="1">
      <c r="A42" s="143"/>
      <c r="B42" s="70"/>
      <c r="C42" s="71"/>
      <c r="D42" s="72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1:17" s="86" customFormat="1" ht="13.5" thickTop="1">
      <c r="A43" s="77"/>
      <c r="B43" s="78"/>
      <c r="C43" s="79"/>
      <c r="D43" s="80" t="s">
        <v>28</v>
      </c>
      <c r="E43" s="81"/>
      <c r="F43" s="82"/>
      <c r="G43" s="82"/>
      <c r="H43" s="82"/>
      <c r="I43" s="83"/>
      <c r="J43" s="83"/>
      <c r="K43" s="83"/>
      <c r="L43" s="83"/>
      <c r="M43" s="84">
        <f>SUM(M17:M42)</f>
        <v>0</v>
      </c>
      <c r="N43" s="84">
        <f>SUM(N17:N42)</f>
        <v>0</v>
      </c>
      <c r="O43" s="84">
        <f>SUM(O17:O42)</f>
        <v>0</v>
      </c>
      <c r="P43" s="84">
        <f>SUM(P17:P42)</f>
        <v>0</v>
      </c>
      <c r="Q43" s="85">
        <f>SUM(N43:P43)</f>
        <v>0</v>
      </c>
    </row>
    <row r="44" spans="1:17" s="10" customFormat="1" ht="12.75">
      <c r="A44" s="87"/>
      <c r="B44" s="88"/>
      <c r="C44" s="89"/>
      <c r="D44" s="90" t="s">
        <v>127</v>
      </c>
      <c r="E44" s="91"/>
      <c r="F44" s="92"/>
      <c r="G44" s="93"/>
      <c r="H44" s="93"/>
      <c r="I44" s="94"/>
      <c r="J44" s="94"/>
      <c r="K44" s="94"/>
      <c r="L44" s="94"/>
      <c r="M44" s="95"/>
      <c r="N44" s="96"/>
      <c r="O44" s="96">
        <f>ROUNDUP(O43*F44,2)</f>
        <v>0</v>
      </c>
      <c r="P44" s="96"/>
      <c r="Q44" s="97">
        <f>SUM(N44:P44)</f>
        <v>0</v>
      </c>
    </row>
    <row r="45" spans="1:17" s="10" customFormat="1" ht="12.75">
      <c r="A45" s="98"/>
      <c r="B45" s="99"/>
      <c r="C45" s="100"/>
      <c r="D45" s="5" t="s">
        <v>57</v>
      </c>
      <c r="E45" s="101"/>
      <c r="F45" s="102"/>
      <c r="G45" s="103"/>
      <c r="H45" s="103"/>
      <c r="I45" s="104"/>
      <c r="J45" s="104"/>
      <c r="K45" s="104"/>
      <c r="L45" s="104"/>
      <c r="M45" s="105"/>
      <c r="N45" s="6">
        <f>SUM(N43:N44)</f>
        <v>0</v>
      </c>
      <c r="O45" s="6">
        <f>SUM(O43:O44)</f>
        <v>0</v>
      </c>
      <c r="P45" s="6">
        <f>SUM(P43:P44)</f>
        <v>0</v>
      </c>
      <c r="Q45" s="7">
        <f>SUM(Q43:Q44)</f>
        <v>0</v>
      </c>
    </row>
    <row r="46" spans="1:17" s="10" customFormat="1" ht="12.75">
      <c r="A46" s="106"/>
      <c r="B46" s="107"/>
      <c r="C46" s="108"/>
      <c r="D46" s="109" t="s">
        <v>128</v>
      </c>
      <c r="E46" s="110"/>
      <c r="F46" s="111"/>
      <c r="G46" s="112"/>
      <c r="H46" s="112"/>
      <c r="I46" s="113"/>
      <c r="J46" s="113"/>
      <c r="K46" s="113"/>
      <c r="L46" s="113"/>
      <c r="M46" s="114"/>
      <c r="N46" s="115"/>
      <c r="O46" s="115"/>
      <c r="P46" s="115"/>
      <c r="Q46" s="116">
        <f>ROUNDUP(Q45*F46,2)</f>
        <v>0</v>
      </c>
    </row>
    <row r="47" spans="1:17" s="10" customFormat="1" ht="12.75">
      <c r="A47" s="106"/>
      <c r="B47" s="107"/>
      <c r="C47" s="108"/>
      <c r="D47" s="109" t="s">
        <v>129</v>
      </c>
      <c r="E47" s="110"/>
      <c r="F47" s="111"/>
      <c r="G47" s="112"/>
      <c r="H47" s="112"/>
      <c r="I47" s="113"/>
      <c r="J47" s="113"/>
      <c r="K47" s="113"/>
      <c r="L47" s="113"/>
      <c r="M47" s="114"/>
      <c r="N47" s="115"/>
      <c r="O47" s="115"/>
      <c r="P47" s="115"/>
      <c r="Q47" s="116">
        <f>ROUNDUP(Q45*F47,2)</f>
        <v>0</v>
      </c>
    </row>
    <row r="48" spans="1:17" s="10" customFormat="1" ht="12.75">
      <c r="A48" s="87"/>
      <c r="B48" s="88"/>
      <c r="C48" s="89"/>
      <c r="D48" s="90" t="s">
        <v>56</v>
      </c>
      <c r="E48" s="91"/>
      <c r="F48" s="117">
        <v>0.2409</v>
      </c>
      <c r="G48" s="93"/>
      <c r="H48" s="93"/>
      <c r="I48" s="94"/>
      <c r="J48" s="94"/>
      <c r="K48" s="94"/>
      <c r="L48" s="94"/>
      <c r="M48" s="95"/>
      <c r="N48" s="96"/>
      <c r="O48" s="96"/>
      <c r="P48" s="96"/>
      <c r="Q48" s="97">
        <f>ROUNDUP(N45*F48,2)</f>
        <v>0</v>
      </c>
    </row>
    <row r="49" spans="1:17" s="10" customFormat="1" ht="12.75">
      <c r="A49" s="98"/>
      <c r="B49" s="99"/>
      <c r="C49" s="100"/>
      <c r="D49" s="5" t="s">
        <v>58</v>
      </c>
      <c r="E49" s="101"/>
      <c r="F49" s="102"/>
      <c r="G49" s="103"/>
      <c r="H49" s="103"/>
      <c r="I49" s="104"/>
      <c r="J49" s="104"/>
      <c r="K49" s="104"/>
      <c r="L49" s="104"/>
      <c r="M49" s="105"/>
      <c r="N49" s="118"/>
      <c r="O49" s="118"/>
      <c r="P49" s="118"/>
      <c r="Q49" s="7">
        <f>SUM(Q45:Q48)</f>
        <v>0</v>
      </c>
    </row>
    <row r="50" spans="1:17" s="10" customFormat="1" ht="12.75">
      <c r="A50" s="106"/>
      <c r="B50" s="107"/>
      <c r="C50" s="108"/>
      <c r="D50" s="109" t="s">
        <v>113</v>
      </c>
      <c r="E50" s="110"/>
      <c r="F50" s="111">
        <v>0.21</v>
      </c>
      <c r="G50" s="112"/>
      <c r="H50" s="112"/>
      <c r="I50" s="113"/>
      <c r="J50" s="113"/>
      <c r="K50" s="113"/>
      <c r="L50" s="113"/>
      <c r="M50" s="114"/>
      <c r="N50" s="115"/>
      <c r="O50" s="115"/>
      <c r="P50" s="115"/>
      <c r="Q50" s="116">
        <f>ROUNDUP(Q49*F50,2)</f>
        <v>0</v>
      </c>
    </row>
    <row r="51" spans="1:17" s="76" customFormat="1" ht="13.5" thickBot="1">
      <c r="A51" s="144"/>
      <c r="B51" s="120"/>
      <c r="C51" s="121"/>
      <c r="D51" s="11" t="s">
        <v>61</v>
      </c>
      <c r="E51" s="122"/>
      <c r="F51" s="122"/>
      <c r="G51" s="122"/>
      <c r="H51" s="122"/>
      <c r="I51" s="122"/>
      <c r="J51" s="122"/>
      <c r="K51" s="122"/>
      <c r="L51" s="122"/>
      <c r="M51" s="74"/>
      <c r="N51" s="74"/>
      <c r="O51" s="74"/>
      <c r="P51" s="74"/>
      <c r="Q51" s="3">
        <f>SUM(Q49:Q50)</f>
        <v>0</v>
      </c>
    </row>
    <row r="52" ht="13.5" thickTop="1"/>
  </sheetData>
  <sheetProtection/>
  <mergeCells count="17">
    <mergeCell ref="C37:D37"/>
    <mergeCell ref="K13:K14"/>
    <mergeCell ref="O13:O14"/>
    <mergeCell ref="P13:P14"/>
    <mergeCell ref="C15:D15"/>
    <mergeCell ref="E12:E14"/>
    <mergeCell ref="F12:F14"/>
    <mergeCell ref="L13:L14"/>
    <mergeCell ref="M13:M14"/>
    <mergeCell ref="C21:D21"/>
    <mergeCell ref="N13:N14"/>
    <mergeCell ref="I13:I14"/>
    <mergeCell ref="J13:J14"/>
    <mergeCell ref="G12:G14"/>
    <mergeCell ref="H12:H14"/>
    <mergeCell ref="I12:L12"/>
    <mergeCell ref="M12:P12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1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84"/>
  <sheetViews>
    <sheetView showZeros="0" tabSelected="1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D37" sqref="D37"/>
    </sheetView>
  </sheetViews>
  <sheetFormatPr defaultColWidth="9.140625" defaultRowHeight="12.75"/>
  <cols>
    <col min="1" max="2" width="6.57421875" style="123" customWidth="1"/>
    <col min="3" max="3" width="3.57421875" style="123" customWidth="1"/>
    <col min="4" max="4" width="44.57421875" style="123" customWidth="1"/>
    <col min="5" max="5" width="6.140625" style="32" customWidth="1"/>
    <col min="6" max="8" width="7.7109375" style="124" customWidth="1"/>
    <col min="9" max="12" width="8.421875" style="124" customWidth="1"/>
    <col min="13" max="13" width="11.00390625" style="124" customWidth="1"/>
    <col min="14" max="16" width="11.140625" style="124" customWidth="1"/>
    <col min="17" max="17" width="13.00390625" style="125" customWidth="1"/>
    <col min="18" max="16384" width="9.140625" style="123" customWidth="1"/>
  </cols>
  <sheetData>
    <row r="1" spans="1:17" s="18" customFormat="1" ht="12.75">
      <c r="A1" s="155"/>
      <c r="B1" s="146"/>
      <c r="C1" s="155"/>
      <c r="D1" s="15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s="18" customFormat="1" ht="13.5">
      <c r="A2" s="155"/>
      <c r="B2" s="146"/>
      <c r="C2" s="145" t="s">
        <v>70</v>
      </c>
      <c r="D2" s="157" t="s">
        <v>114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8" customFormat="1" ht="13.5">
      <c r="A3" s="155"/>
      <c r="B3" s="146"/>
      <c r="C3" s="145" t="s">
        <v>69</v>
      </c>
      <c r="D3" s="157" t="s">
        <v>115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18" customFormat="1" ht="12.75">
      <c r="A4" s="155"/>
      <c r="B4" s="146"/>
      <c r="C4" s="14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s="18" customFormat="1" ht="12.75">
      <c r="A5" s="155"/>
      <c r="B5" s="146"/>
      <c r="C5" s="145"/>
      <c r="D5" s="19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s="18" customFormat="1" ht="13.5">
      <c r="B6" s="13"/>
      <c r="C6" s="14"/>
      <c r="D6" s="14"/>
      <c r="E6" s="15"/>
      <c r="F6" s="16"/>
      <c r="G6" s="16"/>
      <c r="H6" s="16"/>
      <c r="I6" s="19" t="s">
        <v>106</v>
      </c>
      <c r="J6" s="16"/>
      <c r="K6" s="16"/>
      <c r="L6" s="16"/>
      <c r="M6" s="16"/>
      <c r="N6" s="16"/>
      <c r="O6" s="16"/>
      <c r="P6" s="16"/>
      <c r="Q6" s="17"/>
    </row>
    <row r="7" spans="1:17" s="18" customFormat="1" ht="13.5">
      <c r="A7" s="14"/>
      <c r="B7" s="14"/>
      <c r="D7" s="14"/>
      <c r="E7" s="15"/>
      <c r="F7" s="16"/>
      <c r="G7" s="16"/>
      <c r="H7" s="16"/>
      <c r="I7" s="19" t="s">
        <v>62</v>
      </c>
      <c r="J7" s="16"/>
      <c r="K7" s="16"/>
      <c r="L7" s="16"/>
      <c r="M7" s="16"/>
      <c r="N7" s="16"/>
      <c r="O7" s="16"/>
      <c r="P7" s="16"/>
      <c r="Q7" s="17"/>
    </row>
    <row r="8" spans="1:14" s="18" customFormat="1" ht="12.75">
      <c r="A8" s="14"/>
      <c r="B8" s="14"/>
      <c r="D8" s="14"/>
      <c r="E8" s="15"/>
      <c r="F8" s="16"/>
      <c r="G8" s="16"/>
      <c r="H8" s="16"/>
      <c r="J8" s="16"/>
      <c r="K8" s="16"/>
      <c r="L8" s="16"/>
      <c r="M8" s="16"/>
      <c r="N8" s="16"/>
    </row>
    <row r="9" spans="1:17" s="18" customFormat="1" ht="12.75">
      <c r="A9" s="14"/>
      <c r="B9" s="14"/>
      <c r="C9" s="14"/>
      <c r="D9" s="14"/>
      <c r="E9" s="15"/>
      <c r="F9" s="16"/>
      <c r="G9" s="16"/>
      <c r="H9" s="16"/>
      <c r="J9" s="16"/>
      <c r="K9" s="16"/>
      <c r="L9" s="16"/>
      <c r="M9" s="16"/>
      <c r="N9" s="16"/>
      <c r="P9" s="20"/>
      <c r="Q9" s="21"/>
    </row>
    <row r="10" spans="1:17" s="18" customFormat="1" ht="12.75">
      <c r="A10" s="14"/>
      <c r="B10" s="14"/>
      <c r="C10" s="12"/>
      <c r="D10" s="23"/>
      <c r="E10" s="15"/>
      <c r="F10" s="16"/>
      <c r="G10" s="16"/>
      <c r="H10" s="16"/>
      <c r="I10" s="16"/>
      <c r="J10" s="16"/>
      <c r="K10" s="16"/>
      <c r="L10" s="16"/>
      <c r="M10" s="16"/>
      <c r="N10" s="16"/>
      <c r="P10" s="24" t="s">
        <v>12</v>
      </c>
      <c r="Q10" s="22"/>
    </row>
    <row r="11" spans="1:17" s="18" customFormat="1" ht="9" customHeight="1">
      <c r="A11" s="14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2"/>
    </row>
    <row r="12" spans="1:17" s="18" customFormat="1" ht="11.25" customHeight="1">
      <c r="A12" s="26"/>
      <c r="B12" s="27"/>
      <c r="C12" s="28"/>
      <c r="D12" s="29"/>
      <c r="E12" s="306" t="s">
        <v>13</v>
      </c>
      <c r="F12" s="309" t="s">
        <v>14</v>
      </c>
      <c r="G12" s="297" t="s">
        <v>15</v>
      </c>
      <c r="H12" s="297" t="s">
        <v>16</v>
      </c>
      <c r="I12" s="300" t="s">
        <v>17</v>
      </c>
      <c r="J12" s="301"/>
      <c r="K12" s="301"/>
      <c r="L12" s="302"/>
      <c r="M12" s="300" t="s">
        <v>18</v>
      </c>
      <c r="N12" s="301"/>
      <c r="O12" s="301"/>
      <c r="P12" s="302"/>
      <c r="Q12" s="30"/>
    </row>
    <row r="13" spans="1:17" s="18" customFormat="1" ht="12.75" customHeight="1">
      <c r="A13" s="31" t="s">
        <v>2</v>
      </c>
      <c r="B13" s="32" t="s">
        <v>19</v>
      </c>
      <c r="C13" s="33"/>
      <c r="D13" s="34" t="s">
        <v>20</v>
      </c>
      <c r="E13" s="307"/>
      <c r="F13" s="310" t="s">
        <v>14</v>
      </c>
      <c r="G13" s="298"/>
      <c r="H13" s="298"/>
      <c r="I13" s="295" t="s">
        <v>21</v>
      </c>
      <c r="J13" s="295" t="s">
        <v>22</v>
      </c>
      <c r="K13" s="295" t="s">
        <v>23</v>
      </c>
      <c r="L13" s="295" t="s">
        <v>24</v>
      </c>
      <c r="M13" s="295" t="s">
        <v>25</v>
      </c>
      <c r="N13" s="295" t="s">
        <v>21</v>
      </c>
      <c r="O13" s="295" t="s">
        <v>22</v>
      </c>
      <c r="P13" s="295" t="s">
        <v>23</v>
      </c>
      <c r="Q13" s="35" t="s">
        <v>26</v>
      </c>
    </row>
    <row r="14" spans="1:17" s="18" customFormat="1" ht="12.75">
      <c r="A14" s="36"/>
      <c r="B14" s="37"/>
      <c r="C14" s="38"/>
      <c r="D14" s="39"/>
      <c r="E14" s="308"/>
      <c r="F14" s="311"/>
      <c r="G14" s="299"/>
      <c r="H14" s="299"/>
      <c r="I14" s="296"/>
      <c r="J14" s="296"/>
      <c r="K14" s="296"/>
      <c r="L14" s="296"/>
      <c r="M14" s="296"/>
      <c r="N14" s="296"/>
      <c r="O14" s="296"/>
      <c r="P14" s="296"/>
      <c r="Q14" s="40"/>
    </row>
    <row r="15" spans="1:17" s="46" customFormat="1" ht="9" customHeight="1">
      <c r="A15" s="41">
        <v>1</v>
      </c>
      <c r="B15" s="42">
        <v>2</v>
      </c>
      <c r="C15" s="304">
        <v>3</v>
      </c>
      <c r="D15" s="305"/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4">
        <v>12</v>
      </c>
      <c r="N15" s="43">
        <v>13</v>
      </c>
      <c r="O15" s="43">
        <v>14</v>
      </c>
      <c r="P15" s="43">
        <v>15</v>
      </c>
      <c r="Q15" s="45">
        <v>16</v>
      </c>
    </row>
    <row r="16" spans="1:17" s="18" customFormat="1" ht="12.75">
      <c r="A16" s="47"/>
      <c r="B16" s="48"/>
      <c r="C16" s="49"/>
      <c r="D16" s="49"/>
      <c r="E16" s="50"/>
      <c r="F16" s="51"/>
      <c r="G16" s="56"/>
      <c r="H16" s="56"/>
      <c r="I16" s="56">
        <v>0</v>
      </c>
      <c r="J16" s="56">
        <v>0</v>
      </c>
      <c r="K16" s="56">
        <v>0</v>
      </c>
      <c r="L16" s="51"/>
      <c r="M16" s="51"/>
      <c r="N16" s="51"/>
      <c r="O16" s="51"/>
      <c r="P16" s="51"/>
      <c r="Q16" s="52"/>
    </row>
    <row r="17" spans="1:17" s="196" customFormat="1" ht="12.75">
      <c r="A17" s="189"/>
      <c r="B17" s="190"/>
      <c r="C17" s="191"/>
      <c r="D17" s="192" t="s">
        <v>107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</row>
    <row r="18" spans="1:17" s="18" customFormat="1" ht="12.75">
      <c r="A18" s="53">
        <v>1</v>
      </c>
      <c r="B18" s="126"/>
      <c r="C18" s="185" t="s">
        <v>80</v>
      </c>
      <c r="D18" s="185"/>
      <c r="E18" s="9" t="s">
        <v>36</v>
      </c>
      <c r="F18" s="56">
        <v>110</v>
      </c>
      <c r="G18" s="56"/>
      <c r="H18" s="56"/>
      <c r="I18" s="56"/>
      <c r="J18" s="56"/>
      <c r="K18" s="56"/>
      <c r="L18" s="56"/>
      <c r="M18" s="128"/>
      <c r="N18" s="56"/>
      <c r="O18" s="56"/>
      <c r="P18" s="56"/>
      <c r="Q18" s="57"/>
    </row>
    <row r="19" spans="1:17" s="18" customFormat="1" ht="12.75">
      <c r="A19" s="53"/>
      <c r="B19" s="186"/>
      <c r="C19" s="187"/>
      <c r="D19" s="153" t="s">
        <v>95</v>
      </c>
      <c r="E19" s="9" t="s">
        <v>36</v>
      </c>
      <c r="F19" s="56">
        <v>110</v>
      </c>
      <c r="G19" s="56"/>
      <c r="H19" s="56"/>
      <c r="I19" s="56"/>
      <c r="J19" s="56"/>
      <c r="K19" s="56"/>
      <c r="L19" s="56"/>
      <c r="M19" s="128"/>
      <c r="N19" s="56"/>
      <c r="O19" s="56"/>
      <c r="P19" s="56"/>
      <c r="Q19" s="57"/>
    </row>
    <row r="20" spans="1:17" s="18" customFormat="1" ht="12.75">
      <c r="A20" s="53"/>
      <c r="B20" s="186"/>
      <c r="C20" s="187"/>
      <c r="D20" s="153" t="s">
        <v>96</v>
      </c>
      <c r="E20" s="9" t="s">
        <v>36</v>
      </c>
      <c r="F20" s="56">
        <v>110</v>
      </c>
      <c r="G20" s="56"/>
      <c r="H20" s="56"/>
      <c r="I20" s="56"/>
      <c r="J20" s="56"/>
      <c r="K20" s="56"/>
      <c r="L20" s="56"/>
      <c r="M20" s="128"/>
      <c r="N20" s="56"/>
      <c r="O20" s="56"/>
      <c r="P20" s="56"/>
      <c r="Q20" s="57"/>
    </row>
    <row r="21" spans="1:17" s="18" customFormat="1" ht="27" customHeight="1">
      <c r="A21" s="53">
        <v>2</v>
      </c>
      <c r="B21" s="126"/>
      <c r="C21" s="314" t="s">
        <v>81</v>
      </c>
      <c r="D21" s="315"/>
      <c r="E21" s="154" t="s">
        <v>40</v>
      </c>
      <c r="F21" s="56">
        <v>3</v>
      </c>
      <c r="G21" s="56"/>
      <c r="H21" s="56"/>
      <c r="I21" s="56"/>
      <c r="J21" s="56"/>
      <c r="K21" s="56"/>
      <c r="L21" s="56"/>
      <c r="M21" s="128"/>
      <c r="N21" s="56"/>
      <c r="O21" s="56"/>
      <c r="P21" s="56"/>
      <c r="Q21" s="57"/>
    </row>
    <row r="22" spans="1:17" s="18" customFormat="1" ht="12.75">
      <c r="A22" s="53"/>
      <c r="B22" s="186"/>
      <c r="C22" s="187"/>
      <c r="D22" s="153" t="s">
        <v>82</v>
      </c>
      <c r="E22" s="9" t="s">
        <v>83</v>
      </c>
      <c r="F22" s="56">
        <v>3</v>
      </c>
      <c r="G22" s="56"/>
      <c r="H22" s="56"/>
      <c r="I22" s="56"/>
      <c r="J22" s="56"/>
      <c r="K22" s="56"/>
      <c r="L22" s="56"/>
      <c r="M22" s="128"/>
      <c r="N22" s="56"/>
      <c r="O22" s="56"/>
      <c r="P22" s="56"/>
      <c r="Q22" s="57"/>
    </row>
    <row r="23" spans="1:17" s="18" customFormat="1" ht="12.75">
      <c r="A23" s="53"/>
      <c r="B23" s="186"/>
      <c r="C23" s="187"/>
      <c r="D23" s="153" t="s">
        <v>84</v>
      </c>
      <c r="E23" s="9" t="s">
        <v>83</v>
      </c>
      <c r="F23" s="56">
        <v>3</v>
      </c>
      <c r="G23" s="56"/>
      <c r="H23" s="56"/>
      <c r="I23" s="56"/>
      <c r="J23" s="56"/>
      <c r="K23" s="56"/>
      <c r="L23" s="56"/>
      <c r="M23" s="128"/>
      <c r="N23" s="56"/>
      <c r="O23" s="56"/>
      <c r="P23" s="56"/>
      <c r="Q23" s="57"/>
    </row>
    <row r="24" spans="1:17" s="18" customFormat="1" ht="12.75">
      <c r="A24" s="53"/>
      <c r="B24" s="186"/>
      <c r="C24" s="187"/>
      <c r="D24" s="153" t="s">
        <v>85</v>
      </c>
      <c r="E24" s="9" t="s">
        <v>83</v>
      </c>
      <c r="F24" s="56">
        <v>3</v>
      </c>
      <c r="G24" s="56"/>
      <c r="H24" s="56"/>
      <c r="I24" s="56"/>
      <c r="J24" s="56"/>
      <c r="K24" s="56"/>
      <c r="L24" s="56"/>
      <c r="M24" s="128"/>
      <c r="N24" s="56"/>
      <c r="O24" s="56"/>
      <c r="P24" s="56"/>
      <c r="Q24" s="57"/>
    </row>
    <row r="25" spans="1:17" s="18" customFormat="1" ht="12.75">
      <c r="A25" s="53"/>
      <c r="B25" s="186"/>
      <c r="C25" s="187"/>
      <c r="D25" s="153" t="s">
        <v>86</v>
      </c>
      <c r="E25" s="9" t="s">
        <v>83</v>
      </c>
      <c r="F25" s="56">
        <v>3</v>
      </c>
      <c r="G25" s="56"/>
      <c r="H25" s="56"/>
      <c r="I25" s="56"/>
      <c r="J25" s="56"/>
      <c r="K25" s="56"/>
      <c r="L25" s="56"/>
      <c r="M25" s="128"/>
      <c r="N25" s="56"/>
      <c r="O25" s="56"/>
      <c r="P25" s="56"/>
      <c r="Q25" s="57"/>
    </row>
    <row r="26" spans="1:17" s="18" customFormat="1" ht="12.75">
      <c r="A26" s="53"/>
      <c r="B26" s="186"/>
      <c r="C26" s="187"/>
      <c r="D26" s="153" t="s">
        <v>87</v>
      </c>
      <c r="E26" s="9" t="s">
        <v>83</v>
      </c>
      <c r="F26" s="56">
        <v>3</v>
      </c>
      <c r="G26" s="56"/>
      <c r="H26" s="56"/>
      <c r="I26" s="56"/>
      <c r="J26" s="56"/>
      <c r="K26" s="56"/>
      <c r="L26" s="56"/>
      <c r="M26" s="128"/>
      <c r="N26" s="56"/>
      <c r="O26" s="56"/>
      <c r="P26" s="56"/>
      <c r="Q26" s="57"/>
    </row>
    <row r="27" spans="1:17" s="18" customFormat="1" ht="12.75">
      <c r="A27" s="53">
        <v>3</v>
      </c>
      <c r="B27" s="126"/>
      <c r="C27" s="185" t="s">
        <v>88</v>
      </c>
      <c r="D27" s="185"/>
      <c r="E27" s="9" t="s">
        <v>46</v>
      </c>
      <c r="F27" s="56">
        <v>1</v>
      </c>
      <c r="G27" s="56"/>
      <c r="H27" s="56"/>
      <c r="I27" s="56"/>
      <c r="J27" s="56"/>
      <c r="K27" s="56"/>
      <c r="L27" s="56"/>
      <c r="M27" s="128"/>
      <c r="N27" s="56"/>
      <c r="O27" s="56"/>
      <c r="P27" s="56"/>
      <c r="Q27" s="57"/>
    </row>
    <row r="28" spans="1:17" s="18" customFormat="1" ht="12.75">
      <c r="A28" s="53"/>
      <c r="B28" s="186"/>
      <c r="C28" s="187"/>
      <c r="D28" s="153" t="s">
        <v>89</v>
      </c>
      <c r="E28" s="9" t="s">
        <v>83</v>
      </c>
      <c r="F28" s="56">
        <v>3</v>
      </c>
      <c r="G28" s="56"/>
      <c r="H28" s="56"/>
      <c r="I28" s="56"/>
      <c r="J28" s="56"/>
      <c r="K28" s="56"/>
      <c r="L28" s="56"/>
      <c r="M28" s="128"/>
      <c r="N28" s="56"/>
      <c r="O28" s="56"/>
      <c r="P28" s="56"/>
      <c r="Q28" s="57"/>
    </row>
    <row r="29" spans="1:17" s="18" customFormat="1" ht="12.75">
      <c r="A29" s="53"/>
      <c r="B29" s="186"/>
      <c r="C29" s="187"/>
      <c r="D29" s="153" t="s">
        <v>90</v>
      </c>
      <c r="E29" s="9" t="s">
        <v>83</v>
      </c>
      <c r="F29" s="56">
        <v>3</v>
      </c>
      <c r="G29" s="56"/>
      <c r="H29" s="56"/>
      <c r="I29" s="56"/>
      <c r="J29" s="56"/>
      <c r="K29" s="56"/>
      <c r="L29" s="56"/>
      <c r="M29" s="128"/>
      <c r="N29" s="56"/>
      <c r="O29" s="56"/>
      <c r="P29" s="56"/>
      <c r="Q29" s="57"/>
    </row>
    <row r="30" spans="1:17" s="58" customFormat="1" ht="12.75" customHeight="1">
      <c r="A30" s="53">
        <v>4</v>
      </c>
      <c r="B30" s="126"/>
      <c r="C30" s="55" t="s">
        <v>47</v>
      </c>
      <c r="D30" s="55"/>
      <c r="E30" s="8" t="s">
        <v>67</v>
      </c>
      <c r="F30" s="56">
        <v>771</v>
      </c>
      <c r="G30" s="56"/>
      <c r="H30" s="56"/>
      <c r="I30" s="56"/>
      <c r="J30" s="56"/>
      <c r="K30" s="56"/>
      <c r="L30" s="56"/>
      <c r="M30" s="128"/>
      <c r="N30" s="56"/>
      <c r="O30" s="56"/>
      <c r="P30" s="56"/>
      <c r="Q30" s="57"/>
    </row>
    <row r="31" spans="1:17" s="58" customFormat="1" ht="12.75" customHeight="1">
      <c r="A31" s="53"/>
      <c r="B31" s="129"/>
      <c r="C31" s="130"/>
      <c r="D31" s="67" t="s">
        <v>48</v>
      </c>
      <c r="E31" s="8" t="s">
        <v>67</v>
      </c>
      <c r="F31" s="56">
        <v>771</v>
      </c>
      <c r="G31" s="56"/>
      <c r="H31" s="56"/>
      <c r="I31" s="56"/>
      <c r="J31" s="56"/>
      <c r="K31" s="56"/>
      <c r="L31" s="56"/>
      <c r="M31" s="128"/>
      <c r="N31" s="56"/>
      <c r="O31" s="56"/>
      <c r="P31" s="56"/>
      <c r="Q31" s="57"/>
    </row>
    <row r="32" spans="1:17" s="58" customFormat="1" ht="12.75" customHeight="1">
      <c r="A32" s="53"/>
      <c r="B32" s="129"/>
      <c r="C32" s="130"/>
      <c r="D32" s="67" t="s">
        <v>49</v>
      </c>
      <c r="E32" s="8" t="s">
        <v>67</v>
      </c>
      <c r="F32" s="56">
        <v>254.43</v>
      </c>
      <c r="G32" s="56"/>
      <c r="H32" s="56"/>
      <c r="I32" s="56"/>
      <c r="J32" s="56"/>
      <c r="K32" s="56"/>
      <c r="L32" s="56"/>
      <c r="M32" s="128"/>
      <c r="N32" s="56"/>
      <c r="O32" s="56"/>
      <c r="P32" s="56"/>
      <c r="Q32" s="57"/>
    </row>
    <row r="33" spans="1:17" s="196" customFormat="1" ht="12.75">
      <c r="A33" s="189"/>
      <c r="B33" s="190"/>
      <c r="C33" s="191"/>
      <c r="D33" s="192" t="s">
        <v>108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s="58" customFormat="1" ht="11.25" customHeight="1">
      <c r="A34" s="53">
        <v>1</v>
      </c>
      <c r="B34" s="126"/>
      <c r="C34" s="317" t="s">
        <v>71</v>
      </c>
      <c r="D34" s="318"/>
      <c r="E34" s="127" t="s">
        <v>36</v>
      </c>
      <c r="F34" s="56">
        <v>155.03</v>
      </c>
      <c r="G34" s="56"/>
      <c r="H34" s="56"/>
      <c r="I34" s="56"/>
      <c r="J34" s="56"/>
      <c r="K34" s="56"/>
      <c r="L34" s="56"/>
      <c r="M34" s="128"/>
      <c r="N34" s="56"/>
      <c r="O34" s="56"/>
      <c r="P34" s="56"/>
      <c r="Q34" s="57"/>
    </row>
    <row r="35" spans="1:17" s="58" customFormat="1" ht="22.5" customHeight="1">
      <c r="A35" s="53">
        <v>2</v>
      </c>
      <c r="B35" s="126"/>
      <c r="C35" s="317" t="s">
        <v>112</v>
      </c>
      <c r="D35" s="318"/>
      <c r="E35" s="127" t="s">
        <v>46</v>
      </c>
      <c r="F35" s="56">
        <v>1</v>
      </c>
      <c r="G35" s="56"/>
      <c r="H35" s="56"/>
      <c r="I35" s="56"/>
      <c r="J35" s="56"/>
      <c r="K35" s="56"/>
      <c r="L35" s="56"/>
      <c r="M35" s="128"/>
      <c r="N35" s="56"/>
      <c r="O35" s="56"/>
      <c r="P35" s="56"/>
      <c r="Q35" s="57"/>
    </row>
    <row r="36" spans="1:17" s="58" customFormat="1" ht="12.75" customHeight="1">
      <c r="A36" s="53">
        <v>3</v>
      </c>
      <c r="B36" s="54"/>
      <c r="C36" s="59" t="s">
        <v>109</v>
      </c>
      <c r="D36" s="59"/>
      <c r="E36" s="8" t="s">
        <v>67</v>
      </c>
      <c r="F36" s="56">
        <v>55.89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s="58" customFormat="1" ht="12.75" customHeight="1">
      <c r="A37" s="53"/>
      <c r="B37" s="60"/>
      <c r="C37" s="61"/>
      <c r="D37" s="62" t="s">
        <v>30</v>
      </c>
      <c r="E37" s="8" t="s">
        <v>31</v>
      </c>
      <c r="F37" s="56">
        <v>16.770000000000003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58" customFormat="1" ht="12.75" customHeight="1">
      <c r="A38" s="53"/>
      <c r="B38" s="60"/>
      <c r="C38" s="61"/>
      <c r="D38" s="62" t="s">
        <v>94</v>
      </c>
      <c r="E38" s="8" t="s">
        <v>31</v>
      </c>
      <c r="F38" s="56">
        <v>448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58" customFormat="1" ht="12.75" customHeight="1">
      <c r="A39" s="53">
        <v>4</v>
      </c>
      <c r="B39" s="54"/>
      <c r="C39" s="59" t="s">
        <v>103</v>
      </c>
      <c r="D39" s="59"/>
      <c r="E39" s="8" t="s">
        <v>67</v>
      </c>
      <c r="F39" s="56">
        <v>558.9</v>
      </c>
      <c r="G39" s="56"/>
      <c r="H39" s="56"/>
      <c r="I39" s="56"/>
      <c r="J39" s="56"/>
      <c r="K39" s="56"/>
      <c r="L39" s="56"/>
      <c r="M39" s="128"/>
      <c r="N39" s="56"/>
      <c r="O39" s="56"/>
      <c r="P39" s="56"/>
      <c r="Q39" s="57"/>
    </row>
    <row r="40" spans="1:17" s="58" customFormat="1" ht="12.75" customHeight="1">
      <c r="A40" s="53"/>
      <c r="B40" s="60"/>
      <c r="C40" s="61"/>
      <c r="D40" s="62" t="s">
        <v>50</v>
      </c>
      <c r="E40" s="8" t="s">
        <v>31</v>
      </c>
      <c r="F40" s="56">
        <v>167.67</v>
      </c>
      <c r="G40" s="56"/>
      <c r="H40" s="56"/>
      <c r="I40" s="56"/>
      <c r="J40" s="56"/>
      <c r="K40" s="56"/>
      <c r="L40" s="56"/>
      <c r="M40" s="128"/>
      <c r="N40" s="56"/>
      <c r="O40" s="56"/>
      <c r="P40" s="56"/>
      <c r="Q40" s="57"/>
    </row>
    <row r="41" spans="1:17" s="58" customFormat="1" ht="12.75" customHeight="1">
      <c r="A41" s="53">
        <v>5</v>
      </c>
      <c r="B41" s="54"/>
      <c r="C41" s="59" t="s">
        <v>75</v>
      </c>
      <c r="D41" s="59"/>
      <c r="E41" s="8" t="s">
        <v>67</v>
      </c>
      <c r="F41" s="56">
        <v>438</v>
      </c>
      <c r="G41" s="56"/>
      <c r="H41" s="56"/>
      <c r="I41" s="56"/>
      <c r="J41" s="56"/>
      <c r="K41" s="56"/>
      <c r="L41" s="56"/>
      <c r="M41" s="128"/>
      <c r="N41" s="56"/>
      <c r="O41" s="56"/>
      <c r="P41" s="56"/>
      <c r="Q41" s="57"/>
    </row>
    <row r="42" spans="1:17" s="58" customFormat="1" ht="12.75" customHeight="1">
      <c r="A42" s="53"/>
      <c r="B42" s="60"/>
      <c r="C42" s="61"/>
      <c r="D42" s="135" t="s">
        <v>110</v>
      </c>
      <c r="E42" s="8" t="s">
        <v>36</v>
      </c>
      <c r="F42" s="56">
        <v>670</v>
      </c>
      <c r="G42" s="56"/>
      <c r="H42" s="56"/>
      <c r="I42" s="56"/>
      <c r="J42" s="56"/>
      <c r="K42" s="56"/>
      <c r="L42" s="56"/>
      <c r="M42" s="128"/>
      <c r="N42" s="56"/>
      <c r="O42" s="56"/>
      <c r="P42" s="56"/>
      <c r="Q42" s="57"/>
    </row>
    <row r="43" spans="1:17" s="58" customFormat="1" ht="12.75" customHeight="1">
      <c r="A43" s="53"/>
      <c r="B43" s="60"/>
      <c r="C43" s="61"/>
      <c r="D43" s="62" t="s">
        <v>73</v>
      </c>
      <c r="E43" s="8" t="s">
        <v>67</v>
      </c>
      <c r="F43" s="56">
        <v>490.56</v>
      </c>
      <c r="G43" s="56"/>
      <c r="H43" s="56"/>
      <c r="I43" s="56"/>
      <c r="J43" s="56"/>
      <c r="K43" s="56"/>
      <c r="L43" s="56"/>
      <c r="M43" s="128"/>
      <c r="N43" s="56"/>
      <c r="O43" s="56"/>
      <c r="P43" s="56"/>
      <c r="Q43" s="57"/>
    </row>
    <row r="44" spans="1:17" s="58" customFormat="1" ht="12.75" customHeight="1">
      <c r="A44" s="53"/>
      <c r="B44" s="60"/>
      <c r="C44" s="61"/>
      <c r="D44" s="62" t="s">
        <v>51</v>
      </c>
      <c r="E44" s="8" t="s">
        <v>31</v>
      </c>
      <c r="F44" s="56">
        <v>2628</v>
      </c>
      <c r="G44" s="56"/>
      <c r="H44" s="56"/>
      <c r="I44" s="56"/>
      <c r="J44" s="56"/>
      <c r="K44" s="56"/>
      <c r="L44" s="56"/>
      <c r="M44" s="128"/>
      <c r="N44" s="56"/>
      <c r="O44" s="56"/>
      <c r="P44" s="56"/>
      <c r="Q44" s="57"/>
    </row>
    <row r="45" spans="1:17" s="58" customFormat="1" ht="12.75" customHeight="1">
      <c r="A45" s="53"/>
      <c r="B45" s="60"/>
      <c r="C45" s="61"/>
      <c r="D45" s="62" t="s">
        <v>74</v>
      </c>
      <c r="E45" s="8" t="s">
        <v>40</v>
      </c>
      <c r="F45" s="56">
        <v>2628</v>
      </c>
      <c r="G45" s="56"/>
      <c r="H45" s="56"/>
      <c r="I45" s="56"/>
      <c r="J45" s="56"/>
      <c r="K45" s="56"/>
      <c r="L45" s="56"/>
      <c r="M45" s="128"/>
      <c r="N45" s="56"/>
      <c r="O45" s="56"/>
      <c r="P45" s="56"/>
      <c r="Q45" s="57"/>
    </row>
    <row r="46" spans="1:17" s="58" customFormat="1" ht="12.75" customHeight="1">
      <c r="A46" s="53">
        <v>6</v>
      </c>
      <c r="B46" s="54"/>
      <c r="C46" s="59" t="s">
        <v>76</v>
      </c>
      <c r="D46" s="59"/>
      <c r="E46" s="8" t="s">
        <v>67</v>
      </c>
      <c r="F46" s="56">
        <v>438</v>
      </c>
      <c r="G46" s="56"/>
      <c r="H46" s="56"/>
      <c r="I46" s="56"/>
      <c r="J46" s="56"/>
      <c r="K46" s="56"/>
      <c r="L46" s="56"/>
      <c r="M46" s="128"/>
      <c r="N46" s="56"/>
      <c r="O46" s="56"/>
      <c r="P46" s="56"/>
      <c r="Q46" s="57"/>
    </row>
    <row r="47" spans="1:17" s="58" customFormat="1" ht="12.75" customHeight="1">
      <c r="A47" s="53"/>
      <c r="B47" s="60"/>
      <c r="C47" s="61"/>
      <c r="D47" s="62" t="s">
        <v>33</v>
      </c>
      <c r="E47" s="8" t="s">
        <v>40</v>
      </c>
      <c r="F47" s="56">
        <v>2628</v>
      </c>
      <c r="G47" s="56"/>
      <c r="H47" s="56"/>
      <c r="I47" s="56"/>
      <c r="J47" s="56"/>
      <c r="K47" s="56"/>
      <c r="L47" s="56"/>
      <c r="M47" s="128"/>
      <c r="N47" s="56"/>
      <c r="O47" s="56"/>
      <c r="P47" s="56"/>
      <c r="Q47" s="57"/>
    </row>
    <row r="48" spans="1:17" s="58" customFormat="1" ht="12.75" customHeight="1">
      <c r="A48" s="53"/>
      <c r="B48" s="60"/>
      <c r="C48" s="61"/>
      <c r="D48" s="62" t="s">
        <v>34</v>
      </c>
      <c r="E48" s="8" t="s">
        <v>67</v>
      </c>
      <c r="F48" s="56">
        <v>504</v>
      </c>
      <c r="G48" s="56"/>
      <c r="H48" s="56"/>
      <c r="I48" s="56"/>
      <c r="J48" s="56"/>
      <c r="K48" s="56"/>
      <c r="L48" s="56"/>
      <c r="M48" s="128"/>
      <c r="N48" s="56"/>
      <c r="O48" s="56"/>
      <c r="P48" s="56"/>
      <c r="Q48" s="57"/>
    </row>
    <row r="49" spans="1:17" s="58" customFormat="1" ht="12.75" customHeight="1">
      <c r="A49" s="53"/>
      <c r="B49" s="60"/>
      <c r="C49" s="61"/>
      <c r="D49" s="62" t="s">
        <v>35</v>
      </c>
      <c r="E49" s="8" t="s">
        <v>36</v>
      </c>
      <c r="F49" s="56">
        <v>430</v>
      </c>
      <c r="G49" s="56"/>
      <c r="H49" s="56"/>
      <c r="I49" s="56"/>
      <c r="J49" s="56"/>
      <c r="K49" s="56"/>
      <c r="L49" s="56"/>
      <c r="M49" s="128"/>
      <c r="N49" s="56"/>
      <c r="O49" s="56"/>
      <c r="P49" s="56"/>
      <c r="Q49" s="57"/>
    </row>
    <row r="50" spans="1:17" s="58" customFormat="1" ht="12.75" customHeight="1">
      <c r="A50" s="53">
        <v>7</v>
      </c>
      <c r="B50" s="54"/>
      <c r="C50" s="59" t="s">
        <v>118</v>
      </c>
      <c r="D50" s="59"/>
      <c r="E50" s="8" t="s">
        <v>67</v>
      </c>
      <c r="F50" s="56">
        <v>97.04</v>
      </c>
      <c r="G50" s="56"/>
      <c r="H50" s="56"/>
      <c r="I50" s="56"/>
      <c r="J50" s="56"/>
      <c r="K50" s="56"/>
      <c r="L50" s="56"/>
      <c r="M50" s="128"/>
      <c r="N50" s="56"/>
      <c r="O50" s="56"/>
      <c r="P50" s="56"/>
      <c r="Q50" s="57"/>
    </row>
    <row r="51" spans="1:17" s="58" customFormat="1" ht="12.75" customHeight="1">
      <c r="A51" s="53"/>
      <c r="B51" s="60"/>
      <c r="C51" s="61"/>
      <c r="D51" s="62" t="s">
        <v>119</v>
      </c>
      <c r="E51" s="8" t="s">
        <v>67</v>
      </c>
      <c r="F51" s="56">
        <v>108.68</v>
      </c>
      <c r="G51" s="56"/>
      <c r="H51" s="56"/>
      <c r="I51" s="56"/>
      <c r="J51" s="56"/>
      <c r="K51" s="56"/>
      <c r="L51" s="56"/>
      <c r="M51" s="128"/>
      <c r="N51" s="56"/>
      <c r="O51" s="56"/>
      <c r="P51" s="56"/>
      <c r="Q51" s="57"/>
    </row>
    <row r="52" spans="1:17" s="58" customFormat="1" ht="12.75" customHeight="1">
      <c r="A52" s="53"/>
      <c r="B52" s="60"/>
      <c r="C52" s="61"/>
      <c r="D52" s="62" t="s">
        <v>51</v>
      </c>
      <c r="E52" s="8" t="s">
        <v>31</v>
      </c>
      <c r="F52" s="56">
        <v>583</v>
      </c>
      <c r="G52" s="56"/>
      <c r="H52" s="56"/>
      <c r="I52" s="56"/>
      <c r="J52" s="56"/>
      <c r="K52" s="56"/>
      <c r="L52" s="56"/>
      <c r="M52" s="128"/>
      <c r="N52" s="56"/>
      <c r="O52" s="56"/>
      <c r="P52" s="56"/>
      <c r="Q52" s="57"/>
    </row>
    <row r="53" spans="1:17" s="58" customFormat="1" ht="12.75" customHeight="1">
      <c r="A53" s="53">
        <v>8</v>
      </c>
      <c r="B53" s="54"/>
      <c r="C53" s="59" t="s">
        <v>120</v>
      </c>
      <c r="D53" s="59"/>
      <c r="E53" s="8" t="s">
        <v>67</v>
      </c>
      <c r="F53" s="56">
        <v>179.44</v>
      </c>
      <c r="G53" s="56"/>
      <c r="H53" s="56"/>
      <c r="I53" s="56"/>
      <c r="J53" s="56"/>
      <c r="K53" s="56"/>
      <c r="L53" s="56"/>
      <c r="M53" s="128"/>
      <c r="N53" s="56"/>
      <c r="O53" s="56"/>
      <c r="P53" s="56"/>
      <c r="Q53" s="57"/>
    </row>
    <row r="54" spans="1:17" s="58" customFormat="1" ht="12.75" customHeight="1">
      <c r="A54" s="53"/>
      <c r="B54" s="60"/>
      <c r="C54" s="61"/>
      <c r="D54" s="62" t="s">
        <v>33</v>
      </c>
      <c r="E54" s="8" t="s">
        <v>40</v>
      </c>
      <c r="F54" s="56">
        <v>1077</v>
      </c>
      <c r="G54" s="56"/>
      <c r="H54" s="56"/>
      <c r="I54" s="56"/>
      <c r="J54" s="56"/>
      <c r="K54" s="56"/>
      <c r="L54" s="56"/>
      <c r="M54" s="128"/>
      <c r="N54" s="56"/>
      <c r="O54" s="56"/>
      <c r="P54" s="56"/>
      <c r="Q54" s="57"/>
    </row>
    <row r="55" spans="1:17" s="58" customFormat="1" ht="12.75" customHeight="1">
      <c r="A55" s="53"/>
      <c r="B55" s="60"/>
      <c r="C55" s="61"/>
      <c r="D55" s="62" t="s">
        <v>34</v>
      </c>
      <c r="E55" s="8" t="s">
        <v>67</v>
      </c>
      <c r="F55" s="56">
        <v>207</v>
      </c>
      <c r="G55" s="56"/>
      <c r="H55" s="56"/>
      <c r="I55" s="56"/>
      <c r="J55" s="56"/>
      <c r="K55" s="56"/>
      <c r="L55" s="56"/>
      <c r="M55" s="128"/>
      <c r="N55" s="56"/>
      <c r="O55" s="56"/>
      <c r="P55" s="56"/>
      <c r="Q55" s="57"/>
    </row>
    <row r="56" spans="1:17" s="58" customFormat="1" ht="11.25">
      <c r="A56" s="53">
        <v>9</v>
      </c>
      <c r="B56" s="126"/>
      <c r="C56" s="312" t="s">
        <v>64</v>
      </c>
      <c r="D56" s="313"/>
      <c r="E56" s="68" t="s">
        <v>36</v>
      </c>
      <c r="F56" s="56">
        <v>119.25</v>
      </c>
      <c r="G56" s="56"/>
      <c r="H56" s="56"/>
      <c r="I56" s="56"/>
      <c r="J56" s="56"/>
      <c r="K56" s="56"/>
      <c r="L56" s="56"/>
      <c r="M56" s="128"/>
      <c r="N56" s="56"/>
      <c r="O56" s="56"/>
      <c r="P56" s="56"/>
      <c r="Q56" s="57"/>
    </row>
    <row r="57" spans="1:17" s="64" customFormat="1" ht="12.75" customHeight="1">
      <c r="A57" s="53"/>
      <c r="B57" s="65"/>
      <c r="C57" s="66"/>
      <c r="D57" s="67" t="s">
        <v>105</v>
      </c>
      <c r="E57" s="68" t="s">
        <v>36</v>
      </c>
      <c r="F57" s="56">
        <v>131.17999999999998</v>
      </c>
      <c r="G57" s="56"/>
      <c r="H57" s="56"/>
      <c r="I57" s="56"/>
      <c r="J57" s="56"/>
      <c r="K57" s="56"/>
      <c r="L57" s="56"/>
      <c r="M57" s="128"/>
      <c r="N57" s="56"/>
      <c r="O57" s="56"/>
      <c r="P57" s="56"/>
      <c r="Q57" s="57"/>
    </row>
    <row r="58" spans="1:17" s="64" customFormat="1" ht="12.75" customHeight="1">
      <c r="A58" s="53"/>
      <c r="B58" s="65"/>
      <c r="C58" s="66"/>
      <c r="D58" s="67" t="s">
        <v>52</v>
      </c>
      <c r="E58" s="8" t="s">
        <v>27</v>
      </c>
      <c r="F58" s="56">
        <v>1</v>
      </c>
      <c r="G58" s="56"/>
      <c r="H58" s="56"/>
      <c r="I58" s="56"/>
      <c r="J58" s="56"/>
      <c r="K58" s="56"/>
      <c r="L58" s="56"/>
      <c r="M58" s="128"/>
      <c r="N58" s="56"/>
      <c r="O58" s="56"/>
      <c r="P58" s="56"/>
      <c r="Q58" s="57"/>
    </row>
    <row r="59" spans="1:17" s="58" customFormat="1" ht="12.75" customHeight="1">
      <c r="A59" s="53">
        <v>10</v>
      </c>
      <c r="B59" s="54"/>
      <c r="C59" s="303" t="s">
        <v>92</v>
      </c>
      <c r="D59" s="303"/>
      <c r="E59" s="8" t="s">
        <v>67</v>
      </c>
      <c r="F59" s="56">
        <v>490.56</v>
      </c>
      <c r="G59" s="56"/>
      <c r="H59" s="56"/>
      <c r="I59" s="56"/>
      <c r="J59" s="56"/>
      <c r="K59" s="56"/>
      <c r="L59" s="56"/>
      <c r="M59" s="128"/>
      <c r="N59" s="56"/>
      <c r="O59" s="56"/>
      <c r="P59" s="56"/>
      <c r="Q59" s="57"/>
    </row>
    <row r="60" spans="1:17" s="58" customFormat="1" ht="12.75" customHeight="1">
      <c r="A60" s="53"/>
      <c r="B60" s="60"/>
      <c r="C60" s="130"/>
      <c r="D60" s="67" t="s">
        <v>53</v>
      </c>
      <c r="E60" s="8" t="s">
        <v>31</v>
      </c>
      <c r="F60" s="56">
        <v>98.12</v>
      </c>
      <c r="G60" s="56"/>
      <c r="H60" s="56"/>
      <c r="I60" s="56"/>
      <c r="J60" s="56"/>
      <c r="K60" s="56"/>
      <c r="L60" s="56"/>
      <c r="M60" s="128"/>
      <c r="N60" s="56"/>
      <c r="O60" s="56"/>
      <c r="P60" s="56"/>
      <c r="Q60" s="57"/>
    </row>
    <row r="61" spans="1:17" s="58" customFormat="1" ht="12.75" customHeight="1">
      <c r="A61" s="53"/>
      <c r="B61" s="60"/>
      <c r="C61" s="130"/>
      <c r="D61" s="67" t="s">
        <v>97</v>
      </c>
      <c r="E61" s="8" t="s">
        <v>54</v>
      </c>
      <c r="F61" s="56">
        <v>1570</v>
      </c>
      <c r="G61" s="56"/>
      <c r="H61" s="56"/>
      <c r="I61" s="56"/>
      <c r="J61" s="56"/>
      <c r="K61" s="56"/>
      <c r="L61" s="56"/>
      <c r="M61" s="128"/>
      <c r="N61" s="56"/>
      <c r="O61" s="56"/>
      <c r="P61" s="56"/>
      <c r="Q61" s="57"/>
    </row>
    <row r="62" spans="1:17" s="58" customFormat="1" ht="12.75" customHeight="1">
      <c r="A62" s="53">
        <v>11</v>
      </c>
      <c r="B62" s="54"/>
      <c r="C62" s="303" t="s">
        <v>93</v>
      </c>
      <c r="D62" s="303"/>
      <c r="E62" s="8" t="s">
        <v>67</v>
      </c>
      <c r="F62" s="56">
        <v>108.68</v>
      </c>
      <c r="G62" s="56"/>
      <c r="H62" s="56"/>
      <c r="I62" s="56"/>
      <c r="J62" s="56"/>
      <c r="K62" s="56"/>
      <c r="L62" s="56"/>
      <c r="M62" s="128"/>
      <c r="N62" s="56"/>
      <c r="O62" s="56"/>
      <c r="P62" s="56"/>
      <c r="Q62" s="57"/>
    </row>
    <row r="63" spans="1:17" s="58" customFormat="1" ht="12.75" customHeight="1">
      <c r="A63" s="53"/>
      <c r="B63" s="60"/>
      <c r="C63" s="130"/>
      <c r="D63" s="67" t="s">
        <v>53</v>
      </c>
      <c r="E63" s="8" t="s">
        <v>31</v>
      </c>
      <c r="F63" s="56">
        <v>21.740000000000002</v>
      </c>
      <c r="G63" s="56"/>
      <c r="H63" s="56"/>
      <c r="I63" s="56"/>
      <c r="J63" s="56"/>
      <c r="K63" s="56"/>
      <c r="L63" s="56"/>
      <c r="M63" s="128"/>
      <c r="N63" s="56"/>
      <c r="O63" s="56"/>
      <c r="P63" s="56"/>
      <c r="Q63" s="57"/>
    </row>
    <row r="64" spans="1:17" s="58" customFormat="1" ht="12.75" customHeight="1">
      <c r="A64" s="53"/>
      <c r="B64" s="60"/>
      <c r="C64" s="130"/>
      <c r="D64" s="67" t="s">
        <v>97</v>
      </c>
      <c r="E64" s="8" t="s">
        <v>54</v>
      </c>
      <c r="F64" s="56">
        <v>348</v>
      </c>
      <c r="G64" s="56"/>
      <c r="H64" s="56"/>
      <c r="I64" s="56"/>
      <c r="J64" s="56"/>
      <c r="K64" s="56"/>
      <c r="L64" s="56"/>
      <c r="M64" s="128"/>
      <c r="N64" s="56"/>
      <c r="O64" s="56"/>
      <c r="P64" s="56"/>
      <c r="Q64" s="57"/>
    </row>
    <row r="65" spans="1:17" s="58" customFormat="1" ht="12.75" customHeight="1">
      <c r="A65" s="53">
        <v>12</v>
      </c>
      <c r="B65" s="54"/>
      <c r="C65" s="59" t="s">
        <v>126</v>
      </c>
      <c r="D65" s="59"/>
      <c r="E65" s="8" t="s">
        <v>67</v>
      </c>
      <c r="F65" s="56">
        <v>114.56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s="58" customFormat="1" ht="12.75" customHeight="1">
      <c r="A66" s="141"/>
      <c r="B66" s="60"/>
      <c r="C66" s="61"/>
      <c r="D66" s="62" t="s">
        <v>37</v>
      </c>
      <c r="E66" s="8" t="s">
        <v>38</v>
      </c>
      <c r="F66" s="56">
        <v>34.37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s="58" customFormat="1" ht="12.75" customHeight="1">
      <c r="A67" s="141"/>
      <c r="B67" s="60"/>
      <c r="C67" s="61"/>
      <c r="D67" s="62" t="s">
        <v>39</v>
      </c>
      <c r="E67" s="8" t="s">
        <v>38</v>
      </c>
      <c r="F67" s="56">
        <v>45.83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s="134" customFormat="1" ht="11.25">
      <c r="A68" s="53">
        <v>13</v>
      </c>
      <c r="B68" s="54"/>
      <c r="C68" s="316" t="s">
        <v>111</v>
      </c>
      <c r="D68" s="316"/>
      <c r="E68" s="9" t="s">
        <v>36</v>
      </c>
      <c r="F68" s="132">
        <v>42</v>
      </c>
      <c r="G68" s="132"/>
      <c r="H68" s="132"/>
      <c r="I68" s="56"/>
      <c r="J68" s="56"/>
      <c r="K68" s="56"/>
      <c r="L68" s="132"/>
      <c r="M68" s="132"/>
      <c r="N68" s="132"/>
      <c r="O68" s="132"/>
      <c r="P68" s="132"/>
      <c r="Q68" s="133"/>
    </row>
    <row r="69" spans="1:17" s="150" customFormat="1" ht="12.75" customHeight="1">
      <c r="A69" s="156"/>
      <c r="B69" s="151"/>
      <c r="C69" s="152"/>
      <c r="D69" s="153" t="s">
        <v>104</v>
      </c>
      <c r="E69" s="9" t="s">
        <v>36</v>
      </c>
      <c r="F69" s="132">
        <v>56</v>
      </c>
      <c r="G69" s="132"/>
      <c r="H69" s="132"/>
      <c r="I69" s="56"/>
      <c r="J69" s="56"/>
      <c r="K69" s="56"/>
      <c r="L69" s="132"/>
      <c r="M69" s="132"/>
      <c r="N69" s="132"/>
      <c r="O69" s="132"/>
      <c r="P69" s="132"/>
      <c r="Q69" s="133"/>
    </row>
    <row r="70" spans="1:17" s="58" customFormat="1" ht="12.75" customHeight="1">
      <c r="A70" s="53">
        <v>14</v>
      </c>
      <c r="B70" s="54"/>
      <c r="C70" s="303" t="s">
        <v>121</v>
      </c>
      <c r="D70" s="303"/>
      <c r="E70" s="8" t="s">
        <v>67</v>
      </c>
      <c r="F70" s="56">
        <v>212.3</v>
      </c>
      <c r="G70" s="56"/>
      <c r="H70" s="56"/>
      <c r="I70" s="56"/>
      <c r="J70" s="56"/>
      <c r="K70" s="56"/>
      <c r="L70" s="56"/>
      <c r="M70" s="128"/>
      <c r="N70" s="56"/>
      <c r="O70" s="56"/>
      <c r="P70" s="56"/>
      <c r="Q70" s="57"/>
    </row>
    <row r="71" spans="1:17" s="58" customFormat="1" ht="12.75" customHeight="1">
      <c r="A71" s="53"/>
      <c r="B71" s="60"/>
      <c r="C71" s="130"/>
      <c r="D71" s="67" t="s">
        <v>53</v>
      </c>
      <c r="E71" s="8" t="s">
        <v>31</v>
      </c>
      <c r="F71" s="56">
        <v>42.46</v>
      </c>
      <c r="G71" s="56"/>
      <c r="H71" s="56"/>
      <c r="I71" s="56"/>
      <c r="J71" s="56"/>
      <c r="K71" s="56"/>
      <c r="L71" s="56"/>
      <c r="M71" s="128"/>
      <c r="N71" s="56"/>
      <c r="O71" s="56"/>
      <c r="P71" s="56"/>
      <c r="Q71" s="57"/>
    </row>
    <row r="72" spans="1:17" s="58" customFormat="1" ht="12.75" customHeight="1">
      <c r="A72" s="53">
        <v>15</v>
      </c>
      <c r="B72" s="54"/>
      <c r="C72" s="55" t="s">
        <v>55</v>
      </c>
      <c r="D72" s="55"/>
      <c r="E72" s="8" t="s">
        <v>67</v>
      </c>
      <c r="F72" s="56">
        <v>771</v>
      </c>
      <c r="G72" s="56"/>
      <c r="H72" s="56"/>
      <c r="I72" s="56"/>
      <c r="J72" s="56"/>
      <c r="K72" s="56"/>
      <c r="L72" s="56"/>
      <c r="M72" s="128"/>
      <c r="N72" s="56"/>
      <c r="O72" s="56"/>
      <c r="P72" s="56"/>
      <c r="Q72" s="57"/>
    </row>
    <row r="73" spans="1:17" s="58" customFormat="1" ht="26.25" customHeight="1">
      <c r="A73" s="53">
        <v>16</v>
      </c>
      <c r="B73" s="54"/>
      <c r="C73" s="312" t="s">
        <v>122</v>
      </c>
      <c r="D73" s="313"/>
      <c r="E73" s="127" t="s">
        <v>46</v>
      </c>
      <c r="F73" s="56">
        <v>1</v>
      </c>
      <c r="G73" s="56"/>
      <c r="H73" s="56"/>
      <c r="I73" s="56"/>
      <c r="J73" s="56"/>
      <c r="K73" s="56"/>
      <c r="L73" s="56"/>
      <c r="M73" s="128"/>
      <c r="N73" s="56"/>
      <c r="O73" s="56"/>
      <c r="P73" s="56"/>
      <c r="Q73" s="57"/>
    </row>
    <row r="74" spans="1:17" s="58" customFormat="1" ht="12.75" customHeight="1">
      <c r="A74" s="53">
        <v>17</v>
      </c>
      <c r="B74" s="54"/>
      <c r="C74" s="185" t="s">
        <v>91</v>
      </c>
      <c r="D74" s="185"/>
      <c r="E74" s="9" t="s">
        <v>83</v>
      </c>
      <c r="F74" s="56">
        <v>4</v>
      </c>
      <c r="G74" s="56"/>
      <c r="H74" s="56"/>
      <c r="I74" s="56"/>
      <c r="J74" s="56"/>
      <c r="K74" s="56"/>
      <c r="L74" s="56"/>
      <c r="M74" s="128"/>
      <c r="N74" s="56"/>
      <c r="O74" s="56"/>
      <c r="P74" s="56"/>
      <c r="Q74" s="57"/>
    </row>
    <row r="75" spans="1:17" s="76" customFormat="1" ht="13.5" thickBot="1">
      <c r="A75" s="69"/>
      <c r="B75" s="70"/>
      <c r="C75" s="71"/>
      <c r="D75" s="72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</row>
    <row r="76" spans="1:17" s="86" customFormat="1" ht="13.5" thickTop="1">
      <c r="A76" s="77"/>
      <c r="B76" s="78"/>
      <c r="C76" s="79"/>
      <c r="D76" s="80" t="s">
        <v>28</v>
      </c>
      <c r="E76" s="81"/>
      <c r="F76" s="82"/>
      <c r="G76" s="82"/>
      <c r="H76" s="82"/>
      <c r="I76" s="83"/>
      <c r="J76" s="83"/>
      <c r="K76" s="83"/>
      <c r="L76" s="83"/>
      <c r="M76" s="131">
        <f>SUM(M18:M75)</f>
        <v>0</v>
      </c>
      <c r="N76" s="131">
        <f>SUM(N18:N75)</f>
        <v>0</v>
      </c>
      <c r="O76" s="131">
        <f>SUM(O18:O75)</f>
        <v>0</v>
      </c>
      <c r="P76" s="131">
        <f>SUM(P18:P75)</f>
        <v>0</v>
      </c>
      <c r="Q76" s="85">
        <f>SUM(N76:P76)</f>
        <v>0</v>
      </c>
    </row>
    <row r="77" spans="1:17" s="10" customFormat="1" ht="12.75">
      <c r="A77" s="87"/>
      <c r="B77" s="88"/>
      <c r="C77" s="89"/>
      <c r="D77" s="90" t="s">
        <v>127</v>
      </c>
      <c r="E77" s="91"/>
      <c r="F77" s="92"/>
      <c r="G77" s="93"/>
      <c r="H77" s="93"/>
      <c r="I77" s="94"/>
      <c r="J77" s="94"/>
      <c r="K77" s="94"/>
      <c r="L77" s="94"/>
      <c r="M77" s="95"/>
      <c r="N77" s="96"/>
      <c r="O77" s="96">
        <f>ROUNDUP(O76*F77,2)</f>
        <v>0</v>
      </c>
      <c r="P77" s="96"/>
      <c r="Q77" s="97">
        <f>SUM(N77:P77)</f>
        <v>0</v>
      </c>
    </row>
    <row r="78" spans="1:17" s="10" customFormat="1" ht="12.75">
      <c r="A78" s="98"/>
      <c r="B78" s="99"/>
      <c r="C78" s="100"/>
      <c r="D78" s="5" t="s">
        <v>57</v>
      </c>
      <c r="E78" s="101"/>
      <c r="F78" s="102"/>
      <c r="G78" s="103"/>
      <c r="H78" s="103"/>
      <c r="I78" s="104"/>
      <c r="J78" s="104"/>
      <c r="K78" s="104"/>
      <c r="L78" s="104"/>
      <c r="M78" s="105"/>
      <c r="N78" s="6">
        <f>SUM(N76:N77)</f>
        <v>0</v>
      </c>
      <c r="O78" s="6">
        <f>SUM(O76:O77)</f>
        <v>0</v>
      </c>
      <c r="P78" s="6">
        <f>SUM(P76:P77)</f>
        <v>0</v>
      </c>
      <c r="Q78" s="7">
        <f>SUM(Q76:Q77)</f>
        <v>0</v>
      </c>
    </row>
    <row r="79" spans="1:17" s="10" customFormat="1" ht="12.75">
      <c r="A79" s="106"/>
      <c r="B79" s="107"/>
      <c r="C79" s="108"/>
      <c r="D79" s="109" t="s">
        <v>128</v>
      </c>
      <c r="E79" s="110"/>
      <c r="F79" s="111"/>
      <c r="G79" s="112"/>
      <c r="H79" s="112"/>
      <c r="I79" s="113"/>
      <c r="J79" s="113"/>
      <c r="K79" s="113"/>
      <c r="L79" s="113"/>
      <c r="M79" s="114"/>
      <c r="N79" s="115"/>
      <c r="O79" s="115"/>
      <c r="P79" s="115"/>
      <c r="Q79" s="116">
        <f>ROUNDUP(Q78*F79,2)</f>
        <v>0</v>
      </c>
    </row>
    <row r="80" spans="1:17" s="10" customFormat="1" ht="12.75">
      <c r="A80" s="106"/>
      <c r="B80" s="107"/>
      <c r="C80" s="108"/>
      <c r="D80" s="109" t="s">
        <v>129</v>
      </c>
      <c r="E80" s="110"/>
      <c r="F80" s="111"/>
      <c r="G80" s="112"/>
      <c r="H80" s="112"/>
      <c r="I80" s="113"/>
      <c r="J80" s="113"/>
      <c r="K80" s="113"/>
      <c r="L80" s="113"/>
      <c r="M80" s="114"/>
      <c r="N80" s="115"/>
      <c r="O80" s="115"/>
      <c r="P80" s="115"/>
      <c r="Q80" s="116">
        <f>ROUNDUP(Q78*F80,2)</f>
        <v>0</v>
      </c>
    </row>
    <row r="81" spans="1:17" s="10" customFormat="1" ht="12.75">
      <c r="A81" s="87"/>
      <c r="B81" s="88"/>
      <c r="C81" s="89"/>
      <c r="D81" s="90" t="s">
        <v>56</v>
      </c>
      <c r="E81" s="91"/>
      <c r="F81" s="117">
        <v>0.2409</v>
      </c>
      <c r="G81" s="93"/>
      <c r="H81" s="93"/>
      <c r="I81" s="94"/>
      <c r="J81" s="94"/>
      <c r="K81" s="94"/>
      <c r="L81" s="94"/>
      <c r="M81" s="95"/>
      <c r="N81" s="96"/>
      <c r="O81" s="96"/>
      <c r="P81" s="96"/>
      <c r="Q81" s="97">
        <f>ROUNDUP(N78*F81,2)</f>
        <v>0</v>
      </c>
    </row>
    <row r="82" spans="1:17" s="10" customFormat="1" ht="12.75">
      <c r="A82" s="98"/>
      <c r="B82" s="99"/>
      <c r="C82" s="100"/>
      <c r="D82" s="5" t="s">
        <v>58</v>
      </c>
      <c r="E82" s="101"/>
      <c r="F82" s="102"/>
      <c r="G82" s="103"/>
      <c r="H82" s="103"/>
      <c r="I82" s="104"/>
      <c r="J82" s="104"/>
      <c r="K82" s="104"/>
      <c r="L82" s="104"/>
      <c r="M82" s="105"/>
      <c r="N82" s="118"/>
      <c r="O82" s="118"/>
      <c r="P82" s="118"/>
      <c r="Q82" s="7">
        <f>SUM(Q78:Q81)</f>
        <v>0</v>
      </c>
    </row>
    <row r="83" spans="1:17" s="10" customFormat="1" ht="12.75">
      <c r="A83" s="106"/>
      <c r="B83" s="107"/>
      <c r="C83" s="108"/>
      <c r="D83" s="109" t="s">
        <v>113</v>
      </c>
      <c r="E83" s="110"/>
      <c r="F83" s="111">
        <v>0.21</v>
      </c>
      <c r="G83" s="112"/>
      <c r="H83" s="112"/>
      <c r="I83" s="113"/>
      <c r="J83" s="113"/>
      <c r="K83" s="113"/>
      <c r="L83" s="113"/>
      <c r="M83" s="114"/>
      <c r="N83" s="115"/>
      <c r="O83" s="115"/>
      <c r="P83" s="115"/>
      <c r="Q83" s="116">
        <f>ROUNDUP(Q82*F83,2)</f>
        <v>0</v>
      </c>
    </row>
    <row r="84" spans="1:17" s="76" customFormat="1" ht="13.5" thickBot="1">
      <c r="A84" s="119"/>
      <c r="B84" s="120"/>
      <c r="C84" s="121"/>
      <c r="D84" s="4" t="s">
        <v>61</v>
      </c>
      <c r="E84" s="122"/>
      <c r="F84" s="122"/>
      <c r="G84" s="122"/>
      <c r="H84" s="122"/>
      <c r="I84" s="122"/>
      <c r="J84" s="122"/>
      <c r="K84" s="122"/>
      <c r="L84" s="122"/>
      <c r="M84" s="74"/>
      <c r="N84" s="74"/>
      <c r="O84" s="74"/>
      <c r="P84" s="74"/>
      <c r="Q84" s="3">
        <f>SUM(Q82:Q83)</f>
        <v>0</v>
      </c>
    </row>
    <row r="85" ht="13.5" thickTop="1"/>
  </sheetData>
  <sheetProtection/>
  <mergeCells count="24">
    <mergeCell ref="C68:D68"/>
    <mergeCell ref="C34:D34"/>
    <mergeCell ref="C35:D35"/>
    <mergeCell ref="C56:D56"/>
    <mergeCell ref="P13:P14"/>
    <mergeCell ref="C59:D59"/>
    <mergeCell ref="I12:L12"/>
    <mergeCell ref="M12:P12"/>
    <mergeCell ref="I13:I14"/>
    <mergeCell ref="L13:L14"/>
    <mergeCell ref="M13:M14"/>
    <mergeCell ref="N13:N14"/>
    <mergeCell ref="O13:O14"/>
    <mergeCell ref="J13:J14"/>
    <mergeCell ref="C73:D73"/>
    <mergeCell ref="C62:D62"/>
    <mergeCell ref="K13:K14"/>
    <mergeCell ref="E12:E14"/>
    <mergeCell ref="F12:F14"/>
    <mergeCell ref="G12:G14"/>
    <mergeCell ref="H12:H14"/>
    <mergeCell ref="C15:D15"/>
    <mergeCell ref="C21:D21"/>
    <mergeCell ref="C70:D70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82" r:id="rId1"/>
  <headerFooter>
    <oddHeader>&amp;R&amp;F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2" max="2" width="5.57421875" style="0" customWidth="1"/>
    <col min="3" max="3" width="4.00390625" style="0" customWidth="1"/>
    <col min="4" max="4" width="36.28125" style="0" customWidth="1"/>
    <col min="17" max="17" width="11.140625" style="0" customWidth="1"/>
  </cols>
  <sheetData>
    <row r="1" spans="1:17" ht="13.5">
      <c r="A1" s="155"/>
      <c r="B1" s="146"/>
      <c r="C1" s="146"/>
      <c r="D1" s="157" t="s">
        <v>114</v>
      </c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13.5">
      <c r="A2" s="155"/>
      <c r="B2" s="146"/>
      <c r="C2" s="146"/>
      <c r="D2" s="157" t="s">
        <v>115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12.75">
      <c r="A3" s="155"/>
      <c r="B3" s="146"/>
      <c r="C3" s="146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2.75">
      <c r="A4" s="155"/>
      <c r="B4" s="146"/>
      <c r="C4" s="146"/>
      <c r="D4" s="197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3.5">
      <c r="A5" s="18"/>
      <c r="B5" s="13"/>
      <c r="C5" s="13"/>
      <c r="D5" s="14"/>
      <c r="E5" s="15"/>
      <c r="F5" s="16"/>
      <c r="G5" s="16"/>
      <c r="H5" s="16"/>
      <c r="I5" s="19" t="s">
        <v>106</v>
      </c>
      <c r="J5" s="16"/>
      <c r="K5" s="16"/>
      <c r="L5" s="16"/>
      <c r="M5" s="16"/>
      <c r="N5" s="16"/>
      <c r="O5" s="16"/>
      <c r="P5" s="16"/>
      <c r="Q5" s="17"/>
    </row>
    <row r="6" spans="1:17" ht="13.5">
      <c r="A6" s="14"/>
      <c r="B6" s="14"/>
      <c r="C6" s="14"/>
      <c r="D6" s="14"/>
      <c r="E6" s="15"/>
      <c r="F6" s="16"/>
      <c r="G6" s="16"/>
      <c r="H6" s="16"/>
      <c r="I6" s="19" t="s">
        <v>132</v>
      </c>
      <c r="J6" s="16"/>
      <c r="K6" s="16"/>
      <c r="L6" s="16"/>
      <c r="M6" s="16"/>
      <c r="N6" s="16"/>
      <c r="O6" s="16"/>
      <c r="P6" s="16"/>
      <c r="Q6" s="17"/>
    </row>
    <row r="7" spans="1:17" ht="12.75">
      <c r="A7" s="14"/>
      <c r="B7" s="14"/>
      <c r="C7" s="14"/>
      <c r="D7" s="14"/>
      <c r="E7" s="15"/>
      <c r="F7" s="16"/>
      <c r="G7" s="16"/>
      <c r="H7" s="16"/>
      <c r="I7" s="18"/>
      <c r="J7" s="16"/>
      <c r="K7" s="16"/>
      <c r="L7" s="16"/>
      <c r="M7" s="16"/>
      <c r="N7" s="16"/>
      <c r="O7" s="18"/>
      <c r="P7" s="18"/>
      <c r="Q7" s="18"/>
    </row>
    <row r="8" spans="1:17" ht="12.75">
      <c r="A8" s="14"/>
      <c r="B8" s="14"/>
      <c r="C8" s="14"/>
      <c r="D8" s="14"/>
      <c r="E8" s="15"/>
      <c r="F8" s="16"/>
      <c r="G8" s="16"/>
      <c r="H8" s="16"/>
      <c r="I8" s="18"/>
      <c r="J8" s="16"/>
      <c r="K8" s="16"/>
      <c r="L8" s="16"/>
      <c r="M8" s="16"/>
      <c r="N8" s="16"/>
      <c r="O8" s="18"/>
      <c r="P8" s="20"/>
      <c r="Q8" s="21"/>
    </row>
    <row r="9" spans="1:17" ht="12.75">
      <c r="A9" s="14"/>
      <c r="B9" s="14"/>
      <c r="C9" s="14"/>
      <c r="D9" s="23"/>
      <c r="E9" s="15"/>
      <c r="F9" s="16"/>
      <c r="G9" s="16"/>
      <c r="H9" s="16"/>
      <c r="I9" s="16"/>
      <c r="J9" s="16"/>
      <c r="K9" s="16"/>
      <c r="L9" s="16"/>
      <c r="M9" s="16"/>
      <c r="N9" s="16"/>
      <c r="O9" s="18"/>
      <c r="P9" s="24" t="s">
        <v>12</v>
      </c>
      <c r="Q9" s="22"/>
    </row>
    <row r="10" spans="1:17" ht="12.75">
      <c r="A10" s="334" t="s">
        <v>2</v>
      </c>
      <c r="B10" s="334" t="s">
        <v>19</v>
      </c>
      <c r="C10" s="333"/>
      <c r="D10" s="330" t="s">
        <v>20</v>
      </c>
      <c r="E10" s="324" t="s">
        <v>13</v>
      </c>
      <c r="F10" s="306" t="s">
        <v>14</v>
      </c>
      <c r="G10" s="297" t="s">
        <v>15</v>
      </c>
      <c r="H10" s="297" t="s">
        <v>16</v>
      </c>
      <c r="I10" s="327" t="s">
        <v>17</v>
      </c>
      <c r="J10" s="328"/>
      <c r="K10" s="328"/>
      <c r="L10" s="329"/>
      <c r="M10" s="327" t="s">
        <v>18</v>
      </c>
      <c r="N10" s="328"/>
      <c r="O10" s="328"/>
      <c r="P10" s="329"/>
      <c r="Q10" s="321" t="s">
        <v>26</v>
      </c>
    </row>
    <row r="11" spans="1:17" ht="12.75">
      <c r="A11" s="335"/>
      <c r="B11" s="335"/>
      <c r="C11" s="333"/>
      <c r="D11" s="331"/>
      <c r="E11" s="325"/>
      <c r="F11" s="307" t="s">
        <v>14</v>
      </c>
      <c r="G11" s="298"/>
      <c r="H11" s="298"/>
      <c r="I11" s="319" t="s">
        <v>21</v>
      </c>
      <c r="J11" s="319" t="s">
        <v>22</v>
      </c>
      <c r="K11" s="319" t="s">
        <v>23</v>
      </c>
      <c r="L11" s="319" t="s">
        <v>24</v>
      </c>
      <c r="M11" s="319" t="s">
        <v>25</v>
      </c>
      <c r="N11" s="319" t="s">
        <v>21</v>
      </c>
      <c r="O11" s="319" t="s">
        <v>22</v>
      </c>
      <c r="P11" s="319" t="s">
        <v>23</v>
      </c>
      <c r="Q11" s="322"/>
    </row>
    <row r="12" spans="1:17" ht="12.75">
      <c r="A12" s="336"/>
      <c r="B12" s="336"/>
      <c r="C12" s="333"/>
      <c r="D12" s="332"/>
      <c r="E12" s="326"/>
      <c r="F12" s="308"/>
      <c r="G12" s="299"/>
      <c r="H12" s="299"/>
      <c r="I12" s="320"/>
      <c r="J12" s="320"/>
      <c r="K12" s="320"/>
      <c r="L12" s="320"/>
      <c r="M12" s="320"/>
      <c r="N12" s="320"/>
      <c r="O12" s="320"/>
      <c r="P12" s="320"/>
      <c r="Q12" s="323"/>
    </row>
    <row r="13" spans="1:17" ht="12.75">
      <c r="A13" s="242">
        <v>1</v>
      </c>
      <c r="B13" s="243">
        <v>2</v>
      </c>
      <c r="C13" s="243"/>
      <c r="D13" s="243"/>
      <c r="E13" s="244">
        <v>4</v>
      </c>
      <c r="F13" s="244">
        <v>5</v>
      </c>
      <c r="G13" s="244">
        <v>6</v>
      </c>
      <c r="H13" s="244">
        <v>7</v>
      </c>
      <c r="I13" s="244">
        <v>8</v>
      </c>
      <c r="J13" s="244">
        <v>9</v>
      </c>
      <c r="K13" s="244">
        <v>10</v>
      </c>
      <c r="L13" s="244">
        <v>11</v>
      </c>
      <c r="M13" s="245">
        <v>12</v>
      </c>
      <c r="N13" s="244">
        <v>13</v>
      </c>
      <c r="O13" s="244">
        <v>14</v>
      </c>
      <c r="P13" s="244">
        <v>15</v>
      </c>
      <c r="Q13" s="246">
        <v>16</v>
      </c>
    </row>
    <row r="14" spans="1:17" ht="12.75">
      <c r="A14" s="200"/>
      <c r="B14" s="29"/>
      <c r="C14" s="29"/>
      <c r="D14" s="201"/>
      <c r="E14" s="202"/>
      <c r="F14" s="203"/>
      <c r="G14" s="204"/>
      <c r="H14" s="204"/>
      <c r="I14" s="204"/>
      <c r="J14" s="204"/>
      <c r="K14" s="204"/>
      <c r="L14" s="203"/>
      <c r="M14" s="203"/>
      <c r="N14" s="203"/>
      <c r="O14" s="203"/>
      <c r="P14" s="203"/>
      <c r="Q14" s="205"/>
    </row>
    <row r="15" spans="1:17" ht="30">
      <c r="A15" s="247" t="s">
        <v>133</v>
      </c>
      <c r="B15" s="248"/>
      <c r="C15" s="269"/>
      <c r="D15" s="271" t="s">
        <v>162</v>
      </c>
      <c r="E15" s="249" t="s">
        <v>46</v>
      </c>
      <c r="F15" s="250">
        <v>7</v>
      </c>
      <c r="G15" s="274"/>
      <c r="H15" s="248"/>
      <c r="I15" s="248"/>
      <c r="J15" s="248"/>
      <c r="K15" s="248"/>
      <c r="L15" s="248"/>
      <c r="M15" s="248"/>
      <c r="N15" s="248"/>
      <c r="O15" s="248"/>
      <c r="P15" s="248"/>
      <c r="Q15" s="251"/>
    </row>
    <row r="16" spans="1:17" ht="12.75">
      <c r="A16" s="252" t="s">
        <v>134</v>
      </c>
      <c r="B16" s="253"/>
      <c r="C16" s="270"/>
      <c r="D16" s="272" t="s">
        <v>163</v>
      </c>
      <c r="E16" s="254" t="s">
        <v>46</v>
      </c>
      <c r="F16" s="255">
        <v>9</v>
      </c>
      <c r="G16" s="275"/>
      <c r="H16" s="253"/>
      <c r="I16" s="253"/>
      <c r="J16" s="253"/>
      <c r="K16" s="253"/>
      <c r="L16" s="253"/>
      <c r="M16" s="253"/>
      <c r="N16" s="253"/>
      <c r="O16" s="253"/>
      <c r="P16" s="253"/>
      <c r="Q16" s="256"/>
    </row>
    <row r="17" spans="1:17" ht="12.75">
      <c r="A17" s="252" t="s">
        <v>135</v>
      </c>
      <c r="B17" s="253"/>
      <c r="C17" s="270"/>
      <c r="D17" s="272" t="s">
        <v>185</v>
      </c>
      <c r="E17" s="254" t="s">
        <v>46</v>
      </c>
      <c r="F17" s="255">
        <v>6</v>
      </c>
      <c r="G17" s="275"/>
      <c r="H17" s="253"/>
      <c r="I17" s="253"/>
      <c r="J17" s="253"/>
      <c r="K17" s="253"/>
      <c r="L17" s="253"/>
      <c r="M17" s="253"/>
      <c r="N17" s="253"/>
      <c r="O17" s="253"/>
      <c r="P17" s="253"/>
      <c r="Q17" s="256"/>
    </row>
    <row r="18" spans="1:17" ht="20.25">
      <c r="A18" s="252" t="s">
        <v>136</v>
      </c>
      <c r="B18" s="253"/>
      <c r="C18" s="270"/>
      <c r="D18" s="272" t="s">
        <v>164</v>
      </c>
      <c r="E18" s="254" t="s">
        <v>46</v>
      </c>
      <c r="F18" s="255">
        <v>7</v>
      </c>
      <c r="G18" s="275"/>
      <c r="H18" s="253"/>
      <c r="I18" s="253"/>
      <c r="J18" s="253"/>
      <c r="K18" s="253"/>
      <c r="L18" s="253"/>
      <c r="M18" s="253"/>
      <c r="N18" s="253"/>
      <c r="O18" s="253"/>
      <c r="P18" s="253"/>
      <c r="Q18" s="256"/>
    </row>
    <row r="19" spans="1:17" ht="12.75">
      <c r="A19" s="252" t="s">
        <v>137</v>
      </c>
      <c r="B19" s="253"/>
      <c r="C19" s="270"/>
      <c r="D19" s="272" t="s">
        <v>165</v>
      </c>
      <c r="E19" s="254" t="s">
        <v>182</v>
      </c>
      <c r="F19" s="255">
        <v>14</v>
      </c>
      <c r="G19" s="275"/>
      <c r="H19" s="253"/>
      <c r="I19" s="253"/>
      <c r="J19" s="253"/>
      <c r="K19" s="253"/>
      <c r="L19" s="253"/>
      <c r="M19" s="253"/>
      <c r="N19" s="253"/>
      <c r="O19" s="253"/>
      <c r="P19" s="253"/>
      <c r="Q19" s="256"/>
    </row>
    <row r="20" spans="1:17" ht="12.75">
      <c r="A20" s="252" t="s">
        <v>138</v>
      </c>
      <c r="B20" s="253"/>
      <c r="C20" s="270"/>
      <c r="D20" s="272" t="s">
        <v>166</v>
      </c>
      <c r="E20" s="254" t="s">
        <v>182</v>
      </c>
      <c r="F20" s="255">
        <v>16</v>
      </c>
      <c r="G20" s="275"/>
      <c r="H20" s="253"/>
      <c r="I20" s="253"/>
      <c r="J20" s="253"/>
      <c r="K20" s="253"/>
      <c r="L20" s="253"/>
      <c r="M20" s="253"/>
      <c r="N20" s="253"/>
      <c r="O20" s="253"/>
      <c r="P20" s="253"/>
      <c r="Q20" s="256"/>
    </row>
    <row r="21" spans="1:17" ht="12.75">
      <c r="A21" s="252" t="s">
        <v>139</v>
      </c>
      <c r="B21" s="253"/>
      <c r="C21" s="270"/>
      <c r="D21" s="272" t="s">
        <v>167</v>
      </c>
      <c r="E21" s="254" t="s">
        <v>182</v>
      </c>
      <c r="F21" s="255">
        <v>46</v>
      </c>
      <c r="G21" s="275"/>
      <c r="H21" s="253"/>
      <c r="I21" s="253"/>
      <c r="J21" s="253"/>
      <c r="K21" s="253"/>
      <c r="L21" s="253"/>
      <c r="M21" s="253"/>
      <c r="N21" s="253"/>
      <c r="O21" s="253"/>
      <c r="P21" s="253"/>
      <c r="Q21" s="256"/>
    </row>
    <row r="22" spans="1:17" ht="12.75">
      <c r="A22" s="252" t="s">
        <v>140</v>
      </c>
      <c r="B22" s="253"/>
      <c r="C22" s="270"/>
      <c r="D22" s="272" t="s">
        <v>168</v>
      </c>
      <c r="E22" s="254" t="s">
        <v>182</v>
      </c>
      <c r="F22" s="255">
        <v>6</v>
      </c>
      <c r="G22" s="275"/>
      <c r="H22" s="253"/>
      <c r="I22" s="253"/>
      <c r="J22" s="253"/>
      <c r="K22" s="253"/>
      <c r="L22" s="253"/>
      <c r="M22" s="253"/>
      <c r="N22" s="253"/>
      <c r="O22" s="253"/>
      <c r="P22" s="253"/>
      <c r="Q22" s="256"/>
    </row>
    <row r="23" spans="1:17" ht="12.75">
      <c r="A23" s="252" t="s">
        <v>141</v>
      </c>
      <c r="B23" s="253"/>
      <c r="C23" s="270"/>
      <c r="D23" s="272" t="s">
        <v>186</v>
      </c>
      <c r="E23" s="254" t="s">
        <v>182</v>
      </c>
      <c r="F23" s="255">
        <v>6</v>
      </c>
      <c r="G23" s="275"/>
      <c r="H23" s="253"/>
      <c r="I23" s="253"/>
      <c r="J23" s="253"/>
      <c r="K23" s="253"/>
      <c r="L23" s="253"/>
      <c r="M23" s="253"/>
      <c r="N23" s="253"/>
      <c r="O23" s="253"/>
      <c r="P23" s="253"/>
      <c r="Q23" s="256"/>
    </row>
    <row r="24" spans="1:17" ht="12.75">
      <c r="A24" s="252" t="s">
        <v>142</v>
      </c>
      <c r="B24" s="253"/>
      <c r="C24" s="270"/>
      <c r="D24" s="272" t="s">
        <v>169</v>
      </c>
      <c r="E24" s="254" t="s">
        <v>182</v>
      </c>
      <c r="F24" s="255">
        <v>36</v>
      </c>
      <c r="G24" s="275"/>
      <c r="H24" s="253"/>
      <c r="I24" s="253"/>
      <c r="J24" s="253"/>
      <c r="K24" s="253"/>
      <c r="L24" s="253"/>
      <c r="M24" s="253"/>
      <c r="N24" s="253"/>
      <c r="O24" s="253"/>
      <c r="P24" s="253"/>
      <c r="Q24" s="256"/>
    </row>
    <row r="25" spans="1:17" ht="20.25">
      <c r="A25" s="252" t="s">
        <v>143</v>
      </c>
      <c r="B25" s="253"/>
      <c r="C25" s="270"/>
      <c r="D25" s="272" t="s">
        <v>170</v>
      </c>
      <c r="E25" s="254" t="s">
        <v>182</v>
      </c>
      <c r="F25" s="255">
        <v>3</v>
      </c>
      <c r="G25" s="275"/>
      <c r="H25" s="253"/>
      <c r="I25" s="253"/>
      <c r="J25" s="253"/>
      <c r="K25" s="253"/>
      <c r="L25" s="253"/>
      <c r="M25" s="253"/>
      <c r="N25" s="253"/>
      <c r="O25" s="253"/>
      <c r="P25" s="253"/>
      <c r="Q25" s="256"/>
    </row>
    <row r="26" spans="1:17" ht="20.25">
      <c r="A26" s="252" t="s">
        <v>144</v>
      </c>
      <c r="B26" s="253"/>
      <c r="C26" s="270"/>
      <c r="D26" s="272" t="s">
        <v>171</v>
      </c>
      <c r="E26" s="254" t="s">
        <v>182</v>
      </c>
      <c r="F26" s="255">
        <v>12</v>
      </c>
      <c r="G26" s="275"/>
      <c r="H26" s="253"/>
      <c r="I26" s="253"/>
      <c r="J26" s="253"/>
      <c r="K26" s="253"/>
      <c r="L26" s="253"/>
      <c r="M26" s="253"/>
      <c r="N26" s="253"/>
      <c r="O26" s="253"/>
      <c r="P26" s="253"/>
      <c r="Q26" s="256"/>
    </row>
    <row r="27" spans="1:17" ht="20.25">
      <c r="A27" s="252" t="s">
        <v>145</v>
      </c>
      <c r="B27" s="253"/>
      <c r="C27" s="270"/>
      <c r="D27" s="272" t="s">
        <v>172</v>
      </c>
      <c r="E27" s="254" t="s">
        <v>182</v>
      </c>
      <c r="F27" s="255">
        <v>3</v>
      </c>
      <c r="G27" s="275"/>
      <c r="H27" s="253"/>
      <c r="I27" s="253"/>
      <c r="J27" s="253"/>
      <c r="K27" s="253"/>
      <c r="L27" s="253"/>
      <c r="M27" s="253"/>
      <c r="N27" s="253"/>
      <c r="O27" s="253"/>
      <c r="P27" s="253"/>
      <c r="Q27" s="256"/>
    </row>
    <row r="28" spans="1:17" ht="20.25">
      <c r="A28" s="252" t="s">
        <v>146</v>
      </c>
      <c r="B28" s="253"/>
      <c r="C28" s="270"/>
      <c r="D28" s="272" t="s">
        <v>187</v>
      </c>
      <c r="E28" s="254" t="s">
        <v>182</v>
      </c>
      <c r="F28" s="255">
        <v>12</v>
      </c>
      <c r="G28" s="275"/>
      <c r="H28" s="253"/>
      <c r="I28" s="253"/>
      <c r="J28" s="253"/>
      <c r="K28" s="253"/>
      <c r="L28" s="253"/>
      <c r="M28" s="253"/>
      <c r="N28" s="253"/>
      <c r="O28" s="253"/>
      <c r="P28" s="253"/>
      <c r="Q28" s="256"/>
    </row>
    <row r="29" spans="1:17" ht="12.75">
      <c r="A29" s="252" t="s">
        <v>147</v>
      </c>
      <c r="B29" s="253"/>
      <c r="C29" s="270"/>
      <c r="D29" s="272" t="s">
        <v>173</v>
      </c>
      <c r="E29" s="254" t="s">
        <v>182</v>
      </c>
      <c r="F29" s="255">
        <v>6</v>
      </c>
      <c r="G29" s="275"/>
      <c r="H29" s="253"/>
      <c r="I29" s="253"/>
      <c r="J29" s="253"/>
      <c r="K29" s="253"/>
      <c r="L29" s="253"/>
      <c r="M29" s="253"/>
      <c r="N29" s="253"/>
      <c r="O29" s="253"/>
      <c r="P29" s="253"/>
      <c r="Q29" s="256"/>
    </row>
    <row r="30" spans="1:17" ht="12.75">
      <c r="A30" s="252" t="s">
        <v>148</v>
      </c>
      <c r="B30" s="253"/>
      <c r="C30" s="270"/>
      <c r="D30" s="272" t="s">
        <v>174</v>
      </c>
      <c r="E30" s="254" t="s">
        <v>182</v>
      </c>
      <c r="F30" s="255">
        <v>12</v>
      </c>
      <c r="G30" s="275"/>
      <c r="H30" s="253"/>
      <c r="I30" s="253"/>
      <c r="J30" s="253"/>
      <c r="K30" s="253"/>
      <c r="L30" s="253"/>
      <c r="M30" s="253"/>
      <c r="N30" s="253"/>
      <c r="O30" s="253"/>
      <c r="P30" s="253"/>
      <c r="Q30" s="256"/>
    </row>
    <row r="31" spans="1:17" ht="12.75">
      <c r="A31" s="252" t="s">
        <v>149</v>
      </c>
      <c r="B31" s="253"/>
      <c r="C31" s="270"/>
      <c r="D31" s="272" t="s">
        <v>175</v>
      </c>
      <c r="E31" s="254" t="s">
        <v>182</v>
      </c>
      <c r="F31" s="255">
        <v>14</v>
      </c>
      <c r="G31" s="275"/>
      <c r="H31" s="253"/>
      <c r="I31" s="253"/>
      <c r="J31" s="253"/>
      <c r="K31" s="253"/>
      <c r="L31" s="253"/>
      <c r="M31" s="253"/>
      <c r="N31" s="253"/>
      <c r="O31" s="253"/>
      <c r="P31" s="253"/>
      <c r="Q31" s="256"/>
    </row>
    <row r="32" spans="1:17" ht="12.75">
      <c r="A32" s="252" t="s">
        <v>150</v>
      </c>
      <c r="B32" s="253"/>
      <c r="C32" s="270"/>
      <c r="D32" s="272" t="s">
        <v>176</v>
      </c>
      <c r="E32" s="254" t="s">
        <v>183</v>
      </c>
      <c r="F32" s="257">
        <v>20</v>
      </c>
      <c r="G32" s="275"/>
      <c r="H32" s="253"/>
      <c r="I32" s="253"/>
      <c r="J32" s="253"/>
      <c r="K32" s="253"/>
      <c r="L32" s="253"/>
      <c r="M32" s="253"/>
      <c r="N32" s="253"/>
      <c r="O32" s="253"/>
      <c r="P32" s="253"/>
      <c r="Q32" s="256"/>
    </row>
    <row r="33" spans="1:17" ht="12.75">
      <c r="A33" s="252" t="s">
        <v>151</v>
      </c>
      <c r="B33" s="253"/>
      <c r="C33" s="270"/>
      <c r="D33" s="272" t="s">
        <v>176</v>
      </c>
      <c r="E33" s="254" t="s">
        <v>183</v>
      </c>
      <c r="F33" s="257">
        <v>80</v>
      </c>
      <c r="G33" s="275"/>
      <c r="H33" s="253"/>
      <c r="I33" s="253"/>
      <c r="J33" s="253"/>
      <c r="K33" s="253"/>
      <c r="L33" s="253"/>
      <c r="M33" s="253"/>
      <c r="N33" s="253"/>
      <c r="O33" s="253"/>
      <c r="P33" s="253"/>
      <c r="Q33" s="256"/>
    </row>
    <row r="34" spans="1:17" ht="12.75">
      <c r="A34" s="252" t="s">
        <v>152</v>
      </c>
      <c r="B34" s="253"/>
      <c r="C34" s="270"/>
      <c r="D34" s="272" t="s">
        <v>176</v>
      </c>
      <c r="E34" s="254" t="s">
        <v>183</v>
      </c>
      <c r="F34" s="257">
        <v>140</v>
      </c>
      <c r="G34" s="275"/>
      <c r="H34" s="253"/>
      <c r="I34" s="253"/>
      <c r="J34" s="253"/>
      <c r="K34" s="253"/>
      <c r="L34" s="253"/>
      <c r="M34" s="253"/>
      <c r="N34" s="253"/>
      <c r="O34" s="253"/>
      <c r="P34" s="253"/>
      <c r="Q34" s="256"/>
    </row>
    <row r="35" spans="1:17" ht="12.75">
      <c r="A35" s="252" t="s">
        <v>153</v>
      </c>
      <c r="B35" s="253"/>
      <c r="C35" s="270"/>
      <c r="D35" s="272" t="s">
        <v>176</v>
      </c>
      <c r="E35" s="254" t="s">
        <v>183</v>
      </c>
      <c r="F35" s="257">
        <v>40</v>
      </c>
      <c r="G35" s="275"/>
      <c r="H35" s="253"/>
      <c r="I35" s="253"/>
      <c r="J35" s="253"/>
      <c r="K35" s="253"/>
      <c r="L35" s="253"/>
      <c r="M35" s="253"/>
      <c r="N35" s="253"/>
      <c r="O35" s="253"/>
      <c r="P35" s="253"/>
      <c r="Q35" s="256"/>
    </row>
    <row r="36" spans="1:17" ht="12.75">
      <c r="A36" s="252" t="s">
        <v>154</v>
      </c>
      <c r="B36" s="253"/>
      <c r="C36" s="270"/>
      <c r="D36" s="272" t="s">
        <v>176</v>
      </c>
      <c r="E36" s="254" t="s">
        <v>183</v>
      </c>
      <c r="F36" s="257">
        <v>6</v>
      </c>
      <c r="G36" s="275"/>
      <c r="H36" s="253"/>
      <c r="I36" s="253"/>
      <c r="J36" s="253"/>
      <c r="K36" s="253"/>
      <c r="L36" s="253"/>
      <c r="M36" s="253"/>
      <c r="N36" s="253"/>
      <c r="O36" s="253"/>
      <c r="P36" s="253"/>
      <c r="Q36" s="256"/>
    </row>
    <row r="37" spans="1:17" ht="12.75">
      <c r="A37" s="252" t="s">
        <v>155</v>
      </c>
      <c r="B37" s="253"/>
      <c r="C37" s="270"/>
      <c r="D37" s="272" t="s">
        <v>176</v>
      </c>
      <c r="E37" s="254" t="s">
        <v>183</v>
      </c>
      <c r="F37" s="257">
        <v>7</v>
      </c>
      <c r="G37" s="275"/>
      <c r="H37" s="253"/>
      <c r="I37" s="253"/>
      <c r="J37" s="253"/>
      <c r="K37" s="253"/>
      <c r="L37" s="253"/>
      <c r="M37" s="253"/>
      <c r="N37" s="253"/>
      <c r="O37" s="253"/>
      <c r="P37" s="253"/>
      <c r="Q37" s="256"/>
    </row>
    <row r="38" spans="1:17" ht="12.75">
      <c r="A38" s="252" t="s">
        <v>156</v>
      </c>
      <c r="B38" s="253"/>
      <c r="C38" s="270"/>
      <c r="D38" s="272" t="s">
        <v>177</v>
      </c>
      <c r="E38" s="254" t="s">
        <v>46</v>
      </c>
      <c r="F38" s="255">
        <v>1</v>
      </c>
      <c r="G38" s="275"/>
      <c r="H38" s="253"/>
      <c r="I38" s="253"/>
      <c r="J38" s="253"/>
      <c r="K38" s="253"/>
      <c r="L38" s="253"/>
      <c r="M38" s="253"/>
      <c r="N38" s="253"/>
      <c r="O38" s="253"/>
      <c r="P38" s="253"/>
      <c r="Q38" s="256"/>
    </row>
    <row r="39" spans="1:17" ht="12.75">
      <c r="A39" s="252" t="s">
        <v>157</v>
      </c>
      <c r="B39" s="253"/>
      <c r="C39" s="270"/>
      <c r="D39" s="272" t="s">
        <v>178</v>
      </c>
      <c r="E39" s="254" t="s">
        <v>46</v>
      </c>
      <c r="F39" s="255">
        <v>1</v>
      </c>
      <c r="G39" s="275"/>
      <c r="H39" s="253"/>
      <c r="I39" s="253"/>
      <c r="J39" s="253"/>
      <c r="K39" s="253"/>
      <c r="L39" s="253"/>
      <c r="M39" s="253"/>
      <c r="N39" s="253"/>
      <c r="O39" s="253"/>
      <c r="P39" s="253"/>
      <c r="Q39" s="256"/>
    </row>
    <row r="40" spans="1:17" ht="12.75">
      <c r="A40" s="252" t="s">
        <v>158</v>
      </c>
      <c r="B40" s="253"/>
      <c r="C40" s="270"/>
      <c r="D40" s="273" t="s">
        <v>179</v>
      </c>
      <c r="E40" s="258" t="s">
        <v>184</v>
      </c>
      <c r="F40" s="259">
        <v>90</v>
      </c>
      <c r="G40" s="275"/>
      <c r="H40" s="253"/>
      <c r="I40" s="253"/>
      <c r="J40" s="253"/>
      <c r="K40" s="253"/>
      <c r="L40" s="253"/>
      <c r="M40" s="253"/>
      <c r="N40" s="253"/>
      <c r="O40" s="253"/>
      <c r="P40" s="253"/>
      <c r="Q40" s="256"/>
    </row>
    <row r="41" spans="1:17" ht="12.75">
      <c r="A41" s="252" t="s">
        <v>159</v>
      </c>
      <c r="B41" s="253"/>
      <c r="C41" s="270"/>
      <c r="D41" s="273" t="s">
        <v>180</v>
      </c>
      <c r="E41" s="258" t="s">
        <v>182</v>
      </c>
      <c r="F41" s="259">
        <v>30</v>
      </c>
      <c r="G41" s="275"/>
      <c r="H41" s="253"/>
      <c r="I41" s="253"/>
      <c r="J41" s="253"/>
      <c r="K41" s="253"/>
      <c r="L41" s="253"/>
      <c r="M41" s="253"/>
      <c r="N41" s="253"/>
      <c r="O41" s="253"/>
      <c r="P41" s="253"/>
      <c r="Q41" s="256"/>
    </row>
    <row r="42" spans="1:17" ht="12.75">
      <c r="A42" s="252" t="s">
        <v>160</v>
      </c>
      <c r="B42" s="253"/>
      <c r="C42" s="270"/>
      <c r="D42" s="273" t="s">
        <v>180</v>
      </c>
      <c r="E42" s="258" t="s">
        <v>182</v>
      </c>
      <c r="F42" s="259">
        <v>35</v>
      </c>
      <c r="G42" s="275"/>
      <c r="H42" s="253"/>
      <c r="I42" s="253"/>
      <c r="J42" s="253"/>
      <c r="K42" s="253"/>
      <c r="L42" s="253"/>
      <c r="M42" s="253"/>
      <c r="N42" s="253"/>
      <c r="O42" s="253"/>
      <c r="P42" s="253"/>
      <c r="Q42" s="256"/>
    </row>
    <row r="43" spans="1:17" ht="13.5" thickBot="1">
      <c r="A43" s="252" t="s">
        <v>161</v>
      </c>
      <c r="B43" s="253"/>
      <c r="C43" s="270"/>
      <c r="D43" s="272" t="s">
        <v>181</v>
      </c>
      <c r="E43" s="276" t="s">
        <v>46</v>
      </c>
      <c r="F43" s="277">
        <v>1</v>
      </c>
      <c r="G43" s="275"/>
      <c r="H43" s="253"/>
      <c r="I43" s="253"/>
      <c r="J43" s="253"/>
      <c r="K43" s="253"/>
      <c r="L43" s="253"/>
      <c r="M43" s="253"/>
      <c r="N43" s="253"/>
      <c r="O43" s="253"/>
      <c r="P43" s="253"/>
      <c r="Q43" s="256"/>
    </row>
    <row r="44" spans="1:17" ht="13.5" thickTop="1">
      <c r="A44" s="260"/>
      <c r="B44" s="261"/>
      <c r="C44" s="262"/>
      <c r="D44" s="263" t="s">
        <v>28</v>
      </c>
      <c r="E44" s="264"/>
      <c r="F44" s="265"/>
      <c r="G44" s="265"/>
      <c r="H44" s="265"/>
      <c r="I44" s="266"/>
      <c r="J44" s="266"/>
      <c r="K44" s="266"/>
      <c r="L44" s="266"/>
      <c r="M44" s="267">
        <f>SUM(M15:M43)</f>
        <v>0</v>
      </c>
      <c r="N44" s="267">
        <f>SUM(N15:N43)</f>
        <v>0</v>
      </c>
      <c r="O44" s="267">
        <f>SUM(O15:O43)</f>
        <v>0</v>
      </c>
      <c r="P44" s="267">
        <f>SUM(P15:P43)</f>
        <v>0</v>
      </c>
      <c r="Q44" s="268">
        <f>SUM(N44:P44)</f>
        <v>0</v>
      </c>
    </row>
    <row r="45" spans="1:17" ht="12.75">
      <c r="A45" s="87"/>
      <c r="B45" s="88"/>
      <c r="C45" s="206"/>
      <c r="D45" s="207" t="s">
        <v>127</v>
      </c>
      <c r="E45" s="208"/>
      <c r="F45" s="209"/>
      <c r="G45" s="210"/>
      <c r="H45" s="210"/>
      <c r="I45" s="211"/>
      <c r="J45" s="211"/>
      <c r="K45" s="211"/>
      <c r="L45" s="211"/>
      <c r="M45" s="212"/>
      <c r="N45" s="213"/>
      <c r="O45" s="213">
        <f>ROUNDUP(O44*F45,2)</f>
        <v>0</v>
      </c>
      <c r="P45" s="213"/>
      <c r="Q45" s="214">
        <f>SUM(N45:P45)</f>
        <v>0</v>
      </c>
    </row>
    <row r="46" spans="1:17" ht="12.75">
      <c r="A46" s="98"/>
      <c r="B46" s="99"/>
      <c r="C46" s="215"/>
      <c r="D46" s="216" t="s">
        <v>57</v>
      </c>
      <c r="E46" s="217"/>
      <c r="F46" s="218"/>
      <c r="G46" s="219"/>
      <c r="H46" s="219"/>
      <c r="I46" s="220"/>
      <c r="J46" s="220"/>
      <c r="K46" s="220"/>
      <c r="L46" s="220"/>
      <c r="M46" s="221"/>
      <c r="N46" s="222">
        <f>SUM(N44:N45)</f>
        <v>0</v>
      </c>
      <c r="O46" s="222">
        <f>SUM(O44:O45)</f>
        <v>0</v>
      </c>
      <c r="P46" s="222">
        <f>SUM(P44:P45)</f>
        <v>0</v>
      </c>
      <c r="Q46" s="222">
        <f>SUM(Q44:Q45)</f>
        <v>0</v>
      </c>
    </row>
    <row r="47" spans="1:17" ht="12.75">
      <c r="A47" s="106"/>
      <c r="B47" s="107"/>
      <c r="C47" s="224"/>
      <c r="D47" s="225" t="s">
        <v>128</v>
      </c>
      <c r="E47" s="226"/>
      <c r="F47" s="227"/>
      <c r="G47" s="228"/>
      <c r="H47" s="228"/>
      <c r="I47" s="229"/>
      <c r="J47" s="229"/>
      <c r="K47" s="229"/>
      <c r="L47" s="229"/>
      <c r="M47" s="230"/>
      <c r="N47" s="231"/>
      <c r="O47" s="231"/>
      <c r="P47" s="231"/>
      <c r="Q47" s="232">
        <f>ROUNDUP(Q46*F47,2)</f>
        <v>0</v>
      </c>
    </row>
    <row r="48" spans="1:17" ht="12.75">
      <c r="A48" s="106"/>
      <c r="B48" s="107"/>
      <c r="C48" s="224"/>
      <c r="D48" s="225" t="s">
        <v>129</v>
      </c>
      <c r="E48" s="226"/>
      <c r="F48" s="227"/>
      <c r="G48" s="228"/>
      <c r="H48" s="228"/>
      <c r="I48" s="229"/>
      <c r="J48" s="229"/>
      <c r="K48" s="229"/>
      <c r="L48" s="229"/>
      <c r="M48" s="230"/>
      <c r="N48" s="231"/>
      <c r="O48" s="231"/>
      <c r="P48" s="231"/>
      <c r="Q48" s="232">
        <f>ROUNDUP(Q46*F48,2)</f>
        <v>0</v>
      </c>
    </row>
    <row r="49" spans="1:17" ht="12.75">
      <c r="A49" s="87"/>
      <c r="B49" s="88"/>
      <c r="C49" s="206"/>
      <c r="D49" s="207" t="s">
        <v>56</v>
      </c>
      <c r="E49" s="208"/>
      <c r="F49" s="233">
        <v>0.2409</v>
      </c>
      <c r="G49" s="210"/>
      <c r="H49" s="210"/>
      <c r="I49" s="211"/>
      <c r="J49" s="211"/>
      <c r="K49" s="211"/>
      <c r="L49" s="211"/>
      <c r="M49" s="212"/>
      <c r="N49" s="213"/>
      <c r="O49" s="213"/>
      <c r="P49" s="213"/>
      <c r="Q49" s="214">
        <f>ROUNDUP(N46*F49,2)</f>
        <v>0</v>
      </c>
    </row>
    <row r="50" spans="1:17" ht="12.75">
      <c r="A50" s="98"/>
      <c r="B50" s="99"/>
      <c r="C50" s="215"/>
      <c r="D50" s="216" t="s">
        <v>58</v>
      </c>
      <c r="E50" s="217"/>
      <c r="F50" s="218"/>
      <c r="G50" s="219"/>
      <c r="H50" s="219"/>
      <c r="I50" s="220"/>
      <c r="J50" s="220"/>
      <c r="K50" s="220"/>
      <c r="L50" s="220"/>
      <c r="M50" s="221"/>
      <c r="N50" s="234"/>
      <c r="O50" s="234"/>
      <c r="P50" s="234"/>
      <c r="Q50" s="223">
        <f>SUM(Q46:Q49)</f>
        <v>0</v>
      </c>
    </row>
    <row r="51" spans="1:17" ht="12.75">
      <c r="A51" s="106"/>
      <c r="B51" s="107"/>
      <c r="C51" s="224"/>
      <c r="D51" s="225" t="s">
        <v>113</v>
      </c>
      <c r="E51" s="226"/>
      <c r="F51" s="227">
        <v>0.21</v>
      </c>
      <c r="G51" s="228"/>
      <c r="H51" s="228"/>
      <c r="I51" s="229"/>
      <c r="J51" s="229"/>
      <c r="K51" s="229"/>
      <c r="L51" s="229"/>
      <c r="M51" s="230"/>
      <c r="N51" s="231"/>
      <c r="O51" s="231"/>
      <c r="P51" s="231"/>
      <c r="Q51" s="232">
        <f>ROUNDUP(Q50*F51,2)</f>
        <v>0</v>
      </c>
    </row>
    <row r="52" spans="1:17" ht="13.5" thickBot="1">
      <c r="A52" s="235"/>
      <c r="B52" s="236"/>
      <c r="C52" s="237"/>
      <c r="D52" s="238" t="s">
        <v>61</v>
      </c>
      <c r="E52" s="239"/>
      <c r="F52" s="239"/>
      <c r="G52" s="239"/>
      <c r="H52" s="239"/>
      <c r="I52" s="239"/>
      <c r="J52" s="239"/>
      <c r="K52" s="239"/>
      <c r="L52" s="239"/>
      <c r="M52" s="240"/>
      <c r="N52" s="240"/>
      <c r="O52" s="240"/>
      <c r="P52" s="240"/>
      <c r="Q52" s="241">
        <f>SUM(Q50:Q51)</f>
        <v>0</v>
      </c>
    </row>
    <row r="53" ht="13.5" thickTop="1"/>
  </sheetData>
  <sheetProtection/>
  <mergeCells count="19">
    <mergeCell ref="D10:D12"/>
    <mergeCell ref="C10:C12"/>
    <mergeCell ref="B10:B12"/>
    <mergeCell ref="A10:A12"/>
    <mergeCell ref="M11:M12"/>
    <mergeCell ref="N11:N12"/>
    <mergeCell ref="J11:J12"/>
    <mergeCell ref="K11:K12"/>
    <mergeCell ref="L11:L12"/>
    <mergeCell ref="O11:O12"/>
    <mergeCell ref="P11:P12"/>
    <mergeCell ref="Q10:Q12"/>
    <mergeCell ref="E10:E12"/>
    <mergeCell ref="F10:F12"/>
    <mergeCell ref="G10:G12"/>
    <mergeCell ref="H10:H12"/>
    <mergeCell ref="I10:L10"/>
    <mergeCell ref="M10:P10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2013-08-05T00:07:46Z</cp:lastPrinted>
  <dcterms:created xsi:type="dcterms:W3CDTF">2010-06-07T04:20:32Z</dcterms:created>
  <dcterms:modified xsi:type="dcterms:W3CDTF">2013-08-13T13:25:14Z</dcterms:modified>
  <cp:category/>
  <cp:version/>
  <cp:contentType/>
  <cp:contentStatus/>
</cp:coreProperties>
</file>